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45" firstSheet="1" activeTab="5"/>
  </bookViews>
  <sheets>
    <sheet name="МБДОУ" sheetId="8" state="hidden" r:id="rId1"/>
    <sheet name="СОШ" sheetId="2" r:id="rId2"/>
    <sheet name="УДОД" sheetId="3" r:id="rId3"/>
    <sheet name="ЦДиК" sheetId="4" r:id="rId4"/>
    <sheet name="Оздор." sheetId="5" r:id="rId5"/>
    <sheet name="Комит." sheetId="6" r:id="rId6"/>
    <sheet name="Оказ.мер соц.поддер." sheetId="7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5">Комит.!$A$1:$M$32</definedName>
    <definedName name="_xlnm.Print_Area" localSheetId="4">Оздор.!$A$1:$M$32</definedName>
    <definedName name="_xlnm.Print_Area" localSheetId="6">'Оказ.мер соц.поддер.'!$A$1:$M$30</definedName>
    <definedName name="_xlnm.Print_Area" localSheetId="1">СОШ!$A$1:$M$34</definedName>
    <definedName name="_xlnm.Print_Area" localSheetId="2">УДОД!$A$1:$M$32</definedName>
    <definedName name="_xlnm.Print_Area" localSheetId="3">ЦДиК!$A$1:$M$33</definedName>
  </definedNames>
  <calcPr calcId="145621"/>
</workbook>
</file>

<file path=xl/calcChain.xml><?xml version="1.0" encoding="utf-8"?>
<calcChain xmlns="http://schemas.openxmlformats.org/spreadsheetml/2006/main">
  <c r="M29" i="2" l="1"/>
  <c r="M28" i="2"/>
  <c r="K27" i="8" l="1"/>
  <c r="K25" i="8"/>
  <c r="K23" i="8" s="1"/>
  <c r="D28" i="8"/>
  <c r="L27" i="8"/>
  <c r="J27" i="8"/>
  <c r="I27" i="8"/>
  <c r="I23" i="8" s="1"/>
  <c r="H27" i="8"/>
  <c r="G27" i="8"/>
  <c r="F27" i="8"/>
  <c r="E27" i="8"/>
  <c r="D27" i="8"/>
  <c r="M26" i="8"/>
  <c r="L25" i="8"/>
  <c r="J25" i="8"/>
  <c r="J23" i="8" s="1"/>
  <c r="H25" i="8"/>
  <c r="H23" i="8" s="1"/>
  <c r="G25" i="8"/>
  <c r="F25" i="8"/>
  <c r="E25" i="8"/>
  <c r="D25" i="8"/>
  <c r="D23" i="8" s="1"/>
  <c r="L23" i="8"/>
  <c r="F23" i="8"/>
  <c r="E23" i="8"/>
  <c r="C23" i="8"/>
  <c r="M27" i="8" l="1"/>
  <c r="M28" i="8"/>
  <c r="M25" i="8"/>
  <c r="G23" i="8"/>
  <c r="M23" i="8" s="1"/>
  <c r="K30" i="2" l="1"/>
  <c r="K26" i="2" s="1"/>
  <c r="K30" i="3"/>
  <c r="K28" i="3"/>
  <c r="K26" i="3" s="1"/>
  <c r="K31" i="4"/>
  <c r="K30" i="4"/>
  <c r="K29" i="4"/>
  <c r="K30" i="5"/>
  <c r="K28" i="5"/>
  <c r="I26" i="6"/>
  <c r="K30" i="6"/>
  <c r="K29" i="6"/>
  <c r="K28" i="6"/>
  <c r="M27" i="7"/>
  <c r="M26" i="7"/>
  <c r="L24" i="7"/>
  <c r="K28" i="7"/>
  <c r="K24" i="7" s="1"/>
  <c r="K26" i="6" l="1"/>
  <c r="K26" i="5"/>
  <c r="K27" i="4"/>
  <c r="M31" i="5"/>
  <c r="I26" i="5" l="1"/>
  <c r="M31" i="6" l="1"/>
  <c r="M29" i="5" l="1"/>
  <c r="I28" i="3" l="1"/>
  <c r="I29" i="3"/>
  <c r="C24" i="7"/>
  <c r="D24" i="7"/>
  <c r="L30" i="6" l="1"/>
  <c r="L29" i="6"/>
  <c r="L28" i="6"/>
  <c r="L30" i="5"/>
  <c r="L28" i="5"/>
  <c r="L31" i="4"/>
  <c r="L30" i="4"/>
  <c r="L29" i="4"/>
  <c r="L30" i="3"/>
  <c r="L28" i="3"/>
  <c r="L30" i="2"/>
  <c r="L26" i="2" s="1"/>
  <c r="L26" i="6" l="1"/>
  <c r="L26" i="3"/>
  <c r="L26" i="5"/>
  <c r="L27" i="4"/>
  <c r="H29" i="3"/>
  <c r="J30" i="5" l="1"/>
  <c r="H30" i="5"/>
  <c r="G30" i="5"/>
  <c r="F30" i="5"/>
  <c r="E30" i="5"/>
  <c r="J28" i="5"/>
  <c r="H28" i="5"/>
  <c r="G28" i="5"/>
  <c r="F28" i="5"/>
  <c r="E28" i="5"/>
  <c r="D26" i="5"/>
  <c r="C26" i="5"/>
  <c r="D31" i="2"/>
  <c r="M31" i="2" s="1"/>
  <c r="J30" i="2"/>
  <c r="I30" i="2"/>
  <c r="I26" i="2" s="1"/>
  <c r="H30" i="2"/>
  <c r="H26" i="2" s="1"/>
  <c r="G30" i="2"/>
  <c r="F30" i="2"/>
  <c r="F26" i="2" s="1"/>
  <c r="E30" i="2"/>
  <c r="E26" i="2" s="1"/>
  <c r="D29" i="2"/>
  <c r="D26" i="2" s="1"/>
  <c r="C29" i="2"/>
  <c r="G28" i="2"/>
  <c r="C26" i="2" l="1"/>
  <c r="M30" i="5"/>
  <c r="M28" i="5"/>
  <c r="J26" i="5"/>
  <c r="M30" i="2"/>
  <c r="H26" i="5"/>
  <c r="G26" i="2"/>
  <c r="F26" i="5"/>
  <c r="G26" i="5"/>
  <c r="E26" i="5"/>
  <c r="J26" i="2"/>
  <c r="M26" i="2" l="1"/>
  <c r="M26" i="5"/>
  <c r="J28" i="7"/>
  <c r="J24" i="7" s="1"/>
  <c r="J30" i="6"/>
  <c r="J29" i="6"/>
  <c r="J28" i="6"/>
  <c r="J31" i="4"/>
  <c r="J30" i="4"/>
  <c r="J29" i="4"/>
  <c r="J26" i="6" l="1"/>
  <c r="J27" i="4"/>
  <c r="J30" i="3"/>
  <c r="J28" i="3"/>
  <c r="J26" i="3" l="1"/>
  <c r="F29" i="7"/>
  <c r="E29" i="7"/>
  <c r="I28" i="7"/>
  <c r="I24" i="7" s="1"/>
  <c r="H28" i="7"/>
  <c r="H24" i="7" s="1"/>
  <c r="F28" i="7"/>
  <c r="E28" i="7"/>
  <c r="G27" i="7"/>
  <c r="F27" i="7"/>
  <c r="E27" i="7"/>
  <c r="G26" i="7"/>
  <c r="F26" i="7"/>
  <c r="E26" i="7"/>
  <c r="G24" i="7" l="1"/>
  <c r="M28" i="7"/>
  <c r="M29" i="7"/>
  <c r="F24" i="7"/>
  <c r="E24" i="7"/>
  <c r="F30" i="3"/>
  <c r="F28" i="3"/>
  <c r="M24" i="7" l="1"/>
  <c r="I30" i="6"/>
  <c r="H30" i="6"/>
  <c r="F30" i="6"/>
  <c r="E30" i="6"/>
  <c r="I29" i="6"/>
  <c r="H29" i="6"/>
  <c r="G29" i="6"/>
  <c r="F29" i="6"/>
  <c r="E29" i="6"/>
  <c r="I28" i="6"/>
  <c r="H28" i="6"/>
  <c r="G28" i="6"/>
  <c r="F28" i="6"/>
  <c r="E28" i="6"/>
  <c r="D26" i="6"/>
  <c r="C26" i="6"/>
  <c r="D32" i="4"/>
  <c r="M32" i="4" s="1"/>
  <c r="I31" i="4"/>
  <c r="H31" i="4"/>
  <c r="G31" i="4"/>
  <c r="F31" i="4"/>
  <c r="E31" i="4"/>
  <c r="I30" i="4"/>
  <c r="H30" i="4"/>
  <c r="G30" i="4"/>
  <c r="F30" i="4"/>
  <c r="E30" i="4"/>
  <c r="I29" i="4"/>
  <c r="H29" i="4"/>
  <c r="G29" i="4"/>
  <c r="F29" i="4"/>
  <c r="E29" i="4"/>
  <c r="C27" i="4"/>
  <c r="D31" i="3"/>
  <c r="M31" i="3" s="1"/>
  <c r="I30" i="3"/>
  <c r="I26" i="3" s="1"/>
  <c r="H30" i="3"/>
  <c r="H26" i="3" s="1"/>
  <c r="G30" i="3"/>
  <c r="E30" i="3"/>
  <c r="D29" i="3"/>
  <c r="M29" i="3" s="1"/>
  <c r="G28" i="3"/>
  <c r="E28" i="3"/>
  <c r="C26" i="3"/>
  <c r="M28" i="3" l="1"/>
  <c r="M29" i="6"/>
  <c r="M30" i="6"/>
  <c r="M28" i="6"/>
  <c r="H26" i="6"/>
  <c r="M29" i="4"/>
  <c r="M30" i="4"/>
  <c r="M31" i="4"/>
  <c r="M30" i="3"/>
  <c r="G26" i="6"/>
  <c r="G27" i="4"/>
  <c r="F26" i="6"/>
  <c r="E26" i="6"/>
  <c r="H27" i="4"/>
  <c r="D26" i="3"/>
  <c r="F27" i="4"/>
  <c r="I27" i="4"/>
  <c r="G26" i="3"/>
  <c r="F26" i="3"/>
  <c r="D27" i="4"/>
  <c r="M27" i="4" s="1"/>
  <c r="E27" i="4"/>
  <c r="E26" i="3"/>
  <c r="M26" i="6" l="1"/>
  <c r="M26" i="3"/>
</calcChain>
</file>

<file path=xl/sharedStrings.xml><?xml version="1.0" encoding="utf-8"?>
<sst xmlns="http://schemas.openxmlformats.org/spreadsheetml/2006/main" count="323" uniqueCount="85">
  <si>
    <t xml:space="preserve">к  Программе "Развитие образования </t>
  </si>
  <si>
    <t>Кингисеппского муниципального района"</t>
  </si>
  <si>
    <t>Паспорт подпрограммы</t>
  </si>
  <si>
    <t>Наименование подпрограммы</t>
  </si>
  <si>
    <t>Цель подпрограммы</t>
  </si>
  <si>
    <t>Муниципальный заказчик подпрограммы</t>
  </si>
  <si>
    <t>Задачи подпрограммы</t>
  </si>
  <si>
    <t>Сроки реализации подпрограммы</t>
  </si>
  <si>
    <t>Источники финансирования подпрограммы, в том числе по годам:</t>
  </si>
  <si>
    <t>Источник финансирования</t>
  </si>
  <si>
    <t>2016 год</t>
  </si>
  <si>
    <t>Итого</t>
  </si>
  <si>
    <t>Всего:</t>
  </si>
  <si>
    <t>в том числе: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</si>
  <si>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</si>
  <si>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</si>
  <si>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</si>
  <si>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бюджета МО "Кингисеппский муниципальный район"</t>
  </si>
  <si>
    <t>Планируемые результаты реализации подпрограммы</t>
  </si>
  <si>
    <t>Развитие общего образования</t>
  </si>
  <si>
    <t>Обеспечение  доступности, содержания  и качества  образования, соответствующего современным требованиям</t>
  </si>
  <si>
    <t xml:space="preserve">Развитие дополнительного образования </t>
  </si>
  <si>
    <t>Обеспечение доступности, содержания  и качества  дополнительного образования, соответствующего современным требованиям</t>
  </si>
  <si>
    <t>2017 год</t>
  </si>
  <si>
    <t>Развитие психолого-педагогической и медико-социальной помощи детям</t>
  </si>
  <si>
    <t>Обеспечение психолого-педагогической и медико-социальной помощи детям.Создание условий для оказания психолого-педагогической и медико-социальной помощи детям</t>
  </si>
  <si>
    <t>Организация отдыха и оздоровления детей, подростков и молодежи</t>
  </si>
  <si>
    <t>Подпрограмма "Обеспечение условий реализации программы"</t>
  </si>
  <si>
    <t>Укрепление материально-технической базы общеобразовательных учреждений в соответствии с современными требованиями и нормами СанПиН.  Обеспечение условий для получения образования, соответствующим современным требованиям. Повышение уровня безопасности учащихся и персонала учреждений образования. Укрепление материальной базы учреждений по вопросам обеспечения пожарной безопасности и антитеррористической защищенности. Сокращение числа детского дорожно-транспортного травматизма участников учебно-воспитательного процесса. Совершенствование работы по профилактике дорожно-транспортного травматизма. Обеспечение безопасных условий при организации подвоза школьников к месту учебы и обратно.</t>
  </si>
  <si>
    <t>Расходы (тыс. рублей)</t>
  </si>
  <si>
    <t>Положительная динамика усвоения индивидуально ориентированных коррекционно-развивающих программ.Удовлетворение запроса населения на проведение комплексного психолого-медико-педагогического обследования детей и подростков от 0 до 18 лет. Соответствие условий для оказания психолого-педагогической и медико-социальной помощи детям современным требованиям. Соответствие материально-технической базы Центра диагностики и консультирования современным требованиям</t>
  </si>
  <si>
    <t>Обеспечение эфективной психолого-педагогической и медико-социальной помощи детям, испытывающим трудности в освоении основных общеобразовательных программ, развитии и социальной адаптации</t>
  </si>
  <si>
    <t>Удовлетворение потребности населения в оздоровлении и отдыхе детей и подростков в летний период в оздоровительных учреждениях всех типов и видов.Положительная динамика охвата учащихся общеобразовательных школ организованными формами оздоровления (оздоровительные  учреждения  с дневным  пребыванием на базе учреждений образования). Соответствие условий организации отдыха и оздоровления детей современным требованиям и нормам. Соответствие условий организации оздоровления и отдыха детей и подростков в муниципальном загородном лагере "Бригантина" современным  требованиям. Выполнение требований, необходимых для получения положительного заключения по открытию муниципального загородного лагеря "Бригантина" к летнему сезону, отсутствие предписаний надзорных органов</t>
  </si>
  <si>
    <t>Создание необходимых условий для эффективной реализации Программы "Развитие образования Кингисеппского района". Реализация прав участников образовательного процесса на эффективное использование средств информатизации в целях повышения качества результатов учебной и профессиональной деятельности и формирования информационной культуры</t>
  </si>
  <si>
    <t>2018 год</t>
  </si>
  <si>
    <t>2019 год</t>
  </si>
  <si>
    <t>2020 год</t>
  </si>
  <si>
    <t xml:space="preserve">Обеспечение организованного оздоровления и отдыха детей, подростков и молодежи в летний период </t>
  </si>
  <si>
    <t>Обеспечение эффективного управления Программой, разработка и подготовка нормативно-правовой базы для финансового и методического обеспечения мероприятий программы. Контроль за качеством и современностью выполнения мероприятий программы. Техническое и методическое сопровождение образовательной деятельности и образовательного процесса</t>
  </si>
  <si>
    <t>Реализация в полном объеме мероприятий Программы, достижение ее целей и задач. Повышение качества и доступности муниципальных услуг. Рост количества информационных и инновационных технологий, внедренных в учреждения образования. Формирование необходимой нормативно-правовой базы, обеспечивающей эффективную реализацию Программы и направленной на развитие сферы образования в Кингисеппском муниципальном районе. Координация деятельности всех участников программных мероприятий</t>
  </si>
  <si>
    <t>2014 год</t>
  </si>
  <si>
    <t>2015 год</t>
  </si>
  <si>
    <t>Администрация МО «Кингисеппский муниципальный район» (отраслевой комитет - Комитет по образованию)</t>
  </si>
  <si>
    <t>Подпрограмма  "Оказание мер социальной поддержки отдельным категориям граждан"</t>
  </si>
  <si>
    <t>2021 год</t>
  </si>
  <si>
    <t>Обеспечение  оздоровления и отдыха детей и подростков в летний период. Обеспечение условий для организации оздоровления и отдыха детей и подростков в загородных стационарных лагерях.  Создание условий в инфраструктуре образования, отвечающих современным требованиям и нормам.  Развитие объектов образования Кингисеппского муниципального района</t>
  </si>
  <si>
    <t>Реализация отдельных государственных полномочий Ленинградской области</t>
  </si>
  <si>
    <t>Обеспечение предоставления дополнительных мер социальной поддержки</t>
  </si>
  <si>
    <t xml:space="preserve">Повышение уровня доступности, содержания  и качества  образования. Совершенствование работы с одаренными детьми по развитию их личности, способностей и одаренностей, мотивации к познанию и творчеству. Развитие кадрового потенциала и воспитательной системы общего образования.  Создание условий в инфраструктуре образования, отвечающих современным требованиям и нормам СанПиН для реализации образовательной программы общего образования. Обеспечение безопасности участников образовательного процесса. Формирование устойчивой кадровой политики в сфере образования. </t>
  </si>
  <si>
    <t>Повышение уровня доступности, содержания  и качества  дополнительного образования. Совершенствование работы с одаренными детьми по развитию их личности, способностей и одаренностей, мотивации к познанию и творчеству.  Создание дополнительных мест в муниципальных организациях дополнительного образования. Создание условий в инфраструктуре образования, отвечающих современным требованиям и нормам СанПиН для реализации образовательной программы дополнительного образования. Создание благоприятных условий для устойчивого развития сферы культуры. Развитие инфраструктуры для занятий физической культурой и спортом на территории МО «Кингисеппский муниципальный район»</t>
  </si>
  <si>
    <t>2022 год</t>
  </si>
  <si>
    <t xml:space="preserve">100%-е освоение учащимися программ начального общего, основного общего, среднего общего образования. Увеличение доли учащихся, реализующих федеральные государственные образовательные стандарты. 100% охват обучающихся 10-11 классов программами профильного обучения.Обновление материально-технической базы общеобразовательных учреждений для формирования у обучающихся современных технологических и гуманитарных навыков. 100 % выпускников, получивших документ государственного образца. Обеспечение рабочими местами учащихся с ОВЗ на дому. </t>
  </si>
  <si>
    <t xml:space="preserve">Использование дистанционных технологий при организации учебного процесса учащихся с ОВЗ.Реализация проектов формирования технологической среды системы образования (БШДО, СГО, "Электронная школа"), развитие дистанционного обучения. Внедрение целевой модели цифровой образовательной среды в общеобразовательных учреждениях. Создание новых мест в общеобразовательных учреждениях для реализации дополнительных общеразвивающих программ всех направленностей. Создание оптимальной системы по работе с одаренными детьми.Увеличение доли талантливых учащихся, получивших материальную поддержку.Увеличение доли обучающихся, принявших участие во всероссийской и региональной олимпиаде школьников.Увеличение доли обучающихся, принявших участие в спортивных соревнованиях .Увеличение количества выпускников, получивших золотые и серебряные медали.Создание оптимальных условий для профессионального и личностного роста кадров системы образования.Увеличение количества педагогов, принявших учатсие в конкурсах профессионального мастерства.Увеличение доли талантливых учителей, получивших материальную поддержку.Увеличение доли учителей прошедших повышение квалификации.Повышение эффективности деятельности классных руководителей.Обеспечение информирования граждан об образовательных услугах через ведомственную систему "СОЛО". </t>
  </si>
  <si>
    <t>Приложение № 2.2</t>
  </si>
  <si>
    <t>Приложение № 2.3</t>
  </si>
  <si>
    <t>Приложение № 2.4</t>
  </si>
  <si>
    <t>Приложение № 2.5</t>
  </si>
  <si>
    <t>Приложение № 2.6</t>
  </si>
  <si>
    <t>Приложение № 2.7</t>
  </si>
  <si>
    <t>№3045 от 12.11.2013 года (с изменениями, внесёнными постановлениями от 14.03.2014 года № 527, от 28.03.2014 год № 639, от 26.05.2014  года  № 1183,  от  26.06.2014 года  №1544, от 11.09.2014 года № 2321, от 11.11.2014 года №3025, от 17.06.2015 года №1398, от 23.12.2015 года №2845, от 20.04.2016 года №921, от 05.04.2017 года №795, от 09.11.2017 года №2937, от 19.12.2017  года №3280, от 27.04.2018 года №827, от 31.10.2018 года №2224, от 12.03.2019 года №435, от 04.06.2019 года №1217, от 26.06.2019 года №1420, от 07.08.2019 года №1777, от 18.09.2019 года №2155, от 15.11.2019 года №2641, от 14.02.2020 года №332)</t>
  </si>
  <si>
    <t xml:space="preserve">   Утверждено</t>
  </si>
  <si>
    <t xml:space="preserve"> постановлением администрации</t>
  </si>
  <si>
    <t xml:space="preserve">  МО «Кингисеппский муниципальный район»</t>
  </si>
  <si>
    <t>от 12.11.2013 года №3045</t>
  </si>
  <si>
    <t xml:space="preserve"> (приложение)</t>
  </si>
  <si>
    <t xml:space="preserve">  (в редакции постановления администрации</t>
  </si>
  <si>
    <t xml:space="preserve">   от ___. __________2020 года)</t>
  </si>
  <si>
    <t xml:space="preserve"> (приложение №2.2.)</t>
  </si>
  <si>
    <t xml:space="preserve"> (приложение №2.3.)</t>
  </si>
  <si>
    <t xml:space="preserve"> (приложение №2.4.)</t>
  </si>
  <si>
    <t xml:space="preserve"> (приложение №2.5.)</t>
  </si>
  <si>
    <t xml:space="preserve"> (приложение №2.6.)</t>
  </si>
  <si>
    <t xml:space="preserve"> (приложение №2.7.)</t>
  </si>
  <si>
    <t>Обеспечение  доступности, содержания и качества дополнительного образования, соответствующего современным требованиям. Удовлетворение запроса населения на предоставление услуг дополнительного образования.  Создание новых мест в учреждениях дополнительного образования. Создание оптимальной системы по работе с одаренными  детьми. Увеличение доли учащихся, участвующих в конкурсах различного уровня. Повышение уровня комплексной безопасности учащихся и работников учреждений дополнительного образования.Укрепление материально-технической базы учреждений дополнительного образования по вопросам пожарной безопасности и антитеррористической защищенности. Укрепление материально-технической базы учреждений дополнительного образования в соответствии с современными требованиями и нормами СанПиН. Увеличение оснащенности детских школ искусств музыкальными инструментами, оборудованием и учебными материалами. Проведение капитального ремонта учреждений дополнительного образования спортивной направленности. Внедрение и обеспечение функционирования модели персонифицированного финансирования дополнительного образования детей, подразумевающей предоставление детям сертификатов дополнительного образования с возможностью использования в рамках модели персонифицированного финансирования дополнительного образования детей.</t>
  </si>
  <si>
    <t>2023 год</t>
  </si>
  <si>
    <t>2019 - 2023 годы</t>
  </si>
  <si>
    <t>2014 - 2023 годы</t>
  </si>
  <si>
    <t>Приложение № 2.1</t>
  </si>
  <si>
    <t>Развитие дошкольного образования</t>
  </si>
  <si>
    <t>Обеспечение государственных гарантий доступного и качественного дошкольного образования в Кингисеппском районе</t>
  </si>
  <si>
    <t xml:space="preserve">Создание условий для освоения детьми дошкольного возраста основной общеобразвательной программы дошкольного образования. Создание условий по организации ухода и присмотра  за детьми дошкольнго возраста.  Повышение профессионального мастерства педагогических работников системы дошкольного образования. Создание дополнительных мест в муниципальных  образовательных организациях. Создание условий в инфраструктуре образования, отвечающих современным требованиям и нормам  для реализации образовательной программы дошкольного образования </t>
  </si>
  <si>
    <t xml:space="preserve">Ликвидация очередности в дошкольные образовательные учреждения. Увеличение охвата детей в возрасте от 1 года до 7 лет дошкольным образованием. Строительство новых объектов. Повышение уровня безопасности воспитанников и персонала учреждений дошкольного  образования. Укрепление материально-технической базы общеобразовательных учреждений в соответствии с современными требованиями и нормами СанПиН.  Обеспечение комплексной безопасности                                                    </t>
  </si>
  <si>
    <t xml:space="preserve">   от ___. __________2021 года)</t>
  </si>
  <si>
    <t>№3045 от 12.11.2013 года (с изменениями, внесёнными постановлениями от 14.03.2014 года № 527, от 28.03.2014 год № 639, от 26.05.2014  года  № 1183,  от  26.06.2014 года  №1544, от 11.09.2014 года № 2321, от 11.11.2014 года №3025, от 17.06.2015 года №1398, от 23.12.2015 года №2845, от 20.04.2016 года №921, от 05.04.2017 года №795, от 09.11.2017 года №2937, от 19.12.2017  года №3280, от 27.04.2018 года №827, от 31.10.2018 года №2224, от 12.03.2019 года №435, от 04.06.2019 года №1217, от 26.06.2019 года №1420, от 07.08.2019 года №1777, от 18.09.2019 года №2155, от 15.11.2019 года №2641, от 14.02.2020 года №332, , от 14.05.2020 года №1043, от 10.09.2020 года №1945, от 24.11.2020 года №2565)</t>
  </si>
  <si>
    <t>Реализация в полном объеме мероприятий Программы, достижение ее целей и задач по реализации отдельных государственных полномочий Ленинградской области по оказанию социальной поддержки детям-сиротам и детям, оставшимся без попечения родителей, лицам из их числа, оказание мер социальной поддержки отдельным категориям граждан в виде предоставления бесплатного питания  имеющим на это право обучающимся 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</si>
</sst>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"/>
    <numFmt numFmtId="166" formatCode="_-* #,##0.0\ _₽_-;\-* #,##0.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5">
    <xf numFmtId="0" fontId="0" fillId="0" borderId="0" xfId="0"/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/>
    <xf numFmtId="0" fontId="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5" fontId="0" fillId="0" borderId="0" xfId="0" applyNumberFormat="1"/>
    <xf numFmtId="166" fontId="10" fillId="0" borderId="0" xfId="1" applyNumberFormat="1" applyFont="1" applyBorder="1" applyAlignment="1"/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3" fillId="2" borderId="14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6" fontId="10" fillId="0" borderId="0" xfId="1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fileserver\Perebros\Documents%20and%20Settings\buh_13\&#1056;&#1072;&#1073;&#1086;&#1095;&#1080;&#1081;%20&#1089;&#1090;&#1086;&#1083;\&#1053;&#1055;&#1040;%202016%20&#1075;&#1086;&#1076;\&#1052;&#1055;\&#1040;&#1082;&#1090;&#1091;&#1072;&#1083;&#1100;&#1085;&#1099;&#1077;%20&#1074;&#1077;&#1088;&#1089;&#1080;&#1080;%20&#1052;&#1055;%20&#1054;&#1073;&#1088;&#1072;&#1079;&#1086;&#1074;&#1072;&#1085;&#1080;&#1077;\&#1053;&#1055;&#1040;%20&#1086;&#1073;%20&#1091;&#1090;&#1074;&#1077;&#1088;&#1078;&#1076;&#1077;&#1085;&#1080;&#1080;%20&#1087;&#1088;&#1086;&#1075;&#1088;&#1072;&#1084;&#1084;&#1099;%20&#1085;&#1072;%202016-2020&#1075;&#1075;.10%20&#1086;&#1090;%2018.03.2016&#1075;\&#1087;&#1088;&#1080;&#1083;&#1086;&#1078;&#1077;&#1085;&#1080;&#1077;%204,5%20&#1076;&#1077;&#1090;&#1072;&#1083;&#1080;&#1079;.&#1076;&#1083;&#1103;%20&#1084;&#1077;&#1085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fileserver\Perebros\Documents%20and%20Settings\buh_13\&#1056;&#1072;&#1073;&#1086;&#1095;&#1080;&#1081;%20&#1089;&#1090;&#1086;&#1083;\&#1053;&#1055;&#1040;%202016%20&#1075;&#1086;&#1076;\&#1052;&#1055;\&#1040;&#1082;&#1090;&#1091;&#1072;&#1083;&#1100;&#1085;&#1099;&#1077;%20&#1074;&#1077;&#1088;&#1089;&#1080;&#1080;%20&#1052;&#1055;%20&#1054;&#1073;&#1088;&#1072;&#1079;&#1086;&#1074;&#1072;&#1085;&#1080;&#1077;\&#1053;&#1055;&#1040;%20&#1086;&#1073;%20&#1091;&#1090;&#1074;&#1077;&#1088;&#1078;&#1076;&#1077;&#1085;&#1080;&#1080;%20&#1087;&#1088;&#1086;&#1075;&#1088;&#1072;&#1084;&#1084;&#1099;%20&#1085;&#1072;%202016-2020&#1075;&#1075;.10%20&#1086;&#1090;%2018.03.2016&#1075;\&#1087;&#1088;&#1080;&#1083;&#1086;&#1078;&#1077;&#1085;&#1080;&#1077;%204,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fileserver\Perebros\&#1042;&#1103;&#1090;&#1082;&#1080;&#1085;&#1072;\&#1050;&#1086;&#1087;&#1080;&#1080;%20&#1076;&#1086;&#1082;&#1091;&#1084;&#1077;&#1085;&#1090;&#1086;&#1074;\&#1053;&#1055;&#1040;%202018%20&#1075;&#1086;&#1076;&#1072;\&#1052;&#1055;\&#1040;&#1082;&#1090;&#1091;&#1072;&#1083;&#1100;&#1085;&#1072;&#1103;%20&#1074;&#1077;&#1088;&#1089;&#1080;&#1103;%20&#1052;&#1055;%20&#1054;&#1073;&#1088;&#1072;&#1079;&#1086;&#1074;&#1072;&#1085;&#1080;&#1077;%20%20&#1086;&#1090;%2021.01.2019&#1075;\&#1087;&#1088;&#1080;&#1083;&#1086;&#1078;&#1077;&#1085;&#1080;&#1077;%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fileserver\Perebros\Documents%20and%20Settings\buh_13\&#1056;&#1072;&#1073;&#1086;&#1095;&#1080;&#1081;%20&#1089;&#1090;&#1086;&#1083;\&#1053;&#1055;&#1040;%202016%20&#1075;&#1086;&#1076;\&#1052;&#1055;\&#1040;&#1082;&#1090;&#1091;&#1072;&#1083;&#1100;&#1085;&#1099;&#1077;%20&#1074;&#1077;&#1088;&#1089;&#1080;&#1080;%20&#1052;&#1055;%20&#1054;&#1073;&#1088;&#1072;&#1079;&#1086;&#1074;&#1072;&#1085;&#1080;&#1077;\&#1053;&#1055;&#1040;%20&#1086;&#1073;%20&#1091;&#1090;&#1074;&#1077;&#1088;&#1078;&#1076;&#1077;&#1085;&#1080;&#1080;%20&#1087;&#1088;&#1086;&#1075;&#1088;&#1072;&#1084;&#1084;&#1099;%20&#1085;&#1072;%202016-2020&#1075;&#1075;.10%20&#1086;&#1090;%2018.03.2016&#1075;\&#1087;&#1088;&#1080;&#1083;&#1086;&#1078;&#1077;&#1085;&#1080;&#1077;%204,5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5;%20&#1054;&#1050;&#1058;&#1071;&#1041;&#1056;&#1068;\&#1087;&#1088;&#1080;&#1083;&#1086;&#1078;&#1077;&#1085;&#1080;&#1077;%205%20&#1085;&#1072;%2010.10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 ДОУ"/>
      <sheetName val="Прил 5 ДОУ"/>
      <sheetName val="Прил 4 СОШ"/>
      <sheetName val="Приложение 5СОШ"/>
      <sheetName val="Прил4 ДОП"/>
      <sheetName val="Прил 5 ДОП"/>
      <sheetName val="Прил 4 ЦДиК"/>
      <sheetName val="ЦДИК"/>
      <sheetName val="Прил 4 лето Бриг"/>
      <sheetName val="прил 5лето бригант"/>
      <sheetName val="Прил 4 комитет и инж"/>
      <sheetName val="Прил 5 комитет, инж"/>
      <sheetName val="ВСЕГО на Программу"/>
      <sheetName val="2015 г."/>
      <sheetName val="2014г."/>
      <sheetName val="2013г."/>
    </sheetNames>
    <sheetDataSet>
      <sheetData sheetId="0" refreshError="1"/>
      <sheetData sheetId="1" refreshError="1">
        <row r="13">
          <cell r="H13">
            <v>0</v>
          </cell>
        </row>
        <row r="15">
          <cell r="H1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 ДОУ"/>
      <sheetName val="Прил 5 ДОУ"/>
      <sheetName val="Прил 4 СОШ"/>
      <sheetName val="Приложение 5СОШ"/>
      <sheetName val="Прил4 ДОП"/>
      <sheetName val="Прил 5 ДОП"/>
      <sheetName val="Прил 4 ЦДиК"/>
      <sheetName val="ЦДИК"/>
      <sheetName val="Прил 4 лето Бриг"/>
      <sheetName val="прил 5лето бригант"/>
      <sheetName val="Прил 4 комитет и инж"/>
      <sheetName val="Прил 5 комитет, инж"/>
      <sheetName val="ВСЕГО на Программу"/>
      <sheetName val="2015 г."/>
    </sheetNames>
    <sheetDataSet>
      <sheetData sheetId="0" refreshError="1"/>
      <sheetData sheetId="1" refreshError="1"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G15">
            <v>0</v>
          </cell>
          <cell r="I15">
            <v>0</v>
          </cell>
          <cell r="J15">
            <v>0</v>
          </cell>
          <cell r="K15">
            <v>0</v>
          </cell>
        </row>
      </sheetData>
      <sheetData sheetId="2" refreshError="1"/>
      <sheetData sheetId="3" refreshError="1">
        <row r="13">
          <cell r="G13">
            <v>0</v>
          </cell>
          <cell r="I13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</sheetData>
      <sheetData sheetId="4" refreshError="1"/>
      <sheetData sheetId="5" refreshError="1">
        <row r="13">
          <cell r="G13">
            <v>0</v>
          </cell>
          <cell r="I13">
            <v>0</v>
          </cell>
          <cell r="K13">
            <v>0</v>
          </cell>
        </row>
        <row r="15">
          <cell r="G15">
            <v>0</v>
          </cell>
          <cell r="I15">
            <v>0</v>
          </cell>
          <cell r="J15">
            <v>0</v>
          </cell>
          <cell r="K15">
            <v>0</v>
          </cell>
        </row>
      </sheetData>
      <sheetData sheetId="6" refreshError="1"/>
      <sheetData sheetId="7" refreshError="1"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</sheetData>
      <sheetData sheetId="8" refreshError="1"/>
      <sheetData sheetId="9" refreshError="1"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G15">
            <v>0</v>
          </cell>
          <cell r="H15">
            <v>0</v>
          </cell>
          <cell r="J15">
            <v>0</v>
          </cell>
          <cell r="K15">
            <v>0</v>
          </cell>
        </row>
      </sheetData>
      <sheetData sheetId="10" refreshError="1"/>
      <sheetData sheetId="11" refreshError="1"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G15">
            <v>0</v>
          </cell>
          <cell r="H15">
            <v>0</v>
          </cell>
          <cell r="J15">
            <v>0</v>
          </cell>
          <cell r="K15">
            <v>0</v>
          </cell>
        </row>
      </sheetData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 ДОУ"/>
      <sheetName val="Прил 4 СОШ"/>
      <sheetName val="Прил4 ДОП"/>
      <sheetName val="Прил 4 ЦДиК"/>
      <sheetName val="Прил 4 лето "/>
      <sheetName val="Прил 4 ком, инж"/>
      <sheetName val="СВОД"/>
    </sheetNames>
    <sheetDataSet>
      <sheetData sheetId="0" refreshError="1">
        <row r="15">
          <cell r="H15">
            <v>0</v>
          </cell>
        </row>
        <row r="17">
          <cell r="H17">
            <v>0</v>
          </cell>
        </row>
      </sheetData>
      <sheetData sheetId="1" refreshError="1"/>
      <sheetData sheetId="2" refreshError="1">
        <row r="15">
          <cell r="H15">
            <v>0</v>
          </cell>
        </row>
        <row r="17">
          <cell r="H17">
            <v>0</v>
          </cell>
        </row>
      </sheetData>
      <sheetData sheetId="3" refreshError="1"/>
      <sheetData sheetId="4" refreshError="1">
        <row r="15">
          <cell r="H15">
            <v>0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 ДОУ"/>
      <sheetName val="Прил 5 ДОУ"/>
      <sheetName val="Прил 4 СОШ"/>
      <sheetName val="Прил 5СОШ"/>
      <sheetName val="Прил4 ДОП"/>
      <sheetName val="Прил 5 ДОП"/>
      <sheetName val="Прил 4 ЦДиК"/>
      <sheetName val="ЦДИК"/>
      <sheetName val="Прил 4 лето "/>
      <sheetName val="прил 5лето "/>
      <sheetName val="Прил 4 ком, инж"/>
      <sheetName val="Прил 5 ком, инж"/>
    </sheetNames>
    <sheetDataSet>
      <sheetData sheetId="0" refreshError="1">
        <row r="17">
          <cell r="F17">
            <v>301512.04487799999</v>
          </cell>
        </row>
      </sheetData>
      <sheetData sheetId="1" refreshError="1"/>
      <sheetData sheetId="2" refreshError="1">
        <row r="17">
          <cell r="F17">
            <v>52800.427580000003</v>
          </cell>
        </row>
      </sheetData>
      <sheetData sheetId="3" refreshError="1">
        <row r="18">
          <cell r="H18">
            <v>404834.95900000003</v>
          </cell>
        </row>
      </sheetData>
      <sheetData sheetId="4" refreshError="1"/>
      <sheetData sheetId="5" refreshError="1">
        <row r="20">
          <cell r="H20">
            <v>4594.9030000000002</v>
          </cell>
        </row>
        <row r="22">
          <cell r="H22">
            <v>102514.39685</v>
          </cell>
        </row>
      </sheetData>
      <sheetData sheetId="6" refreshError="1">
        <row r="18">
          <cell r="F18">
            <v>2757.2197000000001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 ДОУ"/>
      <sheetName val="Прил 5СОШ"/>
      <sheetName val="Прил 5 ДОП"/>
      <sheetName val="ЦДИК"/>
      <sheetName val="прил 5лето "/>
      <sheetName val="Прил 5 ком, инж"/>
      <sheetName val="Под.мер соц."/>
    </sheetNames>
    <sheetDataSet>
      <sheetData sheetId="0" refreshError="1"/>
      <sheetData sheetId="1" refreshError="1"/>
      <sheetData sheetId="2" refreshError="1">
        <row r="15">
          <cell r="M15">
            <v>561.20000000000005</v>
          </cell>
        </row>
        <row r="16">
          <cell r="M16">
            <v>2813.3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9"/>
  <sheetViews>
    <sheetView topLeftCell="A16" workbookViewId="0">
      <selection activeCell="F28" sqref="F28"/>
    </sheetView>
  </sheetViews>
  <sheetFormatPr defaultRowHeight="15" x14ac:dyDescent="0.25"/>
  <cols>
    <col min="1" max="1" width="24.85546875" customWidth="1"/>
    <col min="2" max="2" width="27.42578125" customWidth="1"/>
    <col min="3" max="3" width="11.5703125" customWidth="1"/>
    <col min="4" max="4" width="12" customWidth="1"/>
    <col min="5" max="5" width="11.85546875" customWidth="1"/>
    <col min="6" max="6" width="12.28515625" customWidth="1"/>
    <col min="7" max="7" width="12" customWidth="1"/>
    <col min="8" max="8" width="12.5703125" customWidth="1"/>
    <col min="9" max="9" width="11" customWidth="1"/>
    <col min="10" max="10" width="11.85546875" customWidth="1"/>
    <col min="11" max="11" width="10.7109375" customWidth="1"/>
    <col min="12" max="12" width="10.85546875" customWidth="1"/>
    <col min="13" max="13" width="13.42578125" customWidth="1"/>
  </cols>
  <sheetData>
    <row r="2" spans="1:13" x14ac:dyDescent="0.25">
      <c r="H2" s="30"/>
      <c r="I2" s="30"/>
      <c r="J2" s="30" t="s">
        <v>60</v>
      </c>
      <c r="K2" s="30"/>
      <c r="L2" s="30"/>
      <c r="M2" s="30"/>
    </row>
    <row r="3" spans="1:13" x14ac:dyDescent="0.25">
      <c r="H3" s="61" t="s">
        <v>61</v>
      </c>
      <c r="I3" s="61"/>
      <c r="J3" s="61"/>
      <c r="K3" s="61"/>
      <c r="L3" s="61"/>
      <c r="M3" s="61"/>
    </row>
    <row r="4" spans="1:13" x14ac:dyDescent="0.25">
      <c r="H4" s="61" t="s">
        <v>62</v>
      </c>
      <c r="I4" s="61"/>
      <c r="J4" s="61"/>
      <c r="K4" s="61"/>
      <c r="L4" s="61"/>
      <c r="M4" s="61"/>
    </row>
    <row r="5" spans="1:13" x14ac:dyDescent="0.25">
      <c r="H5" s="61" t="s">
        <v>63</v>
      </c>
      <c r="I5" s="61"/>
      <c r="J5" s="61"/>
      <c r="K5" s="61"/>
      <c r="L5" s="61"/>
      <c r="M5" s="61"/>
    </row>
    <row r="6" spans="1:13" x14ac:dyDescent="0.25">
      <c r="H6" s="61" t="s">
        <v>64</v>
      </c>
      <c r="I6" s="61"/>
      <c r="J6" s="61"/>
      <c r="K6" s="61"/>
      <c r="L6" s="61"/>
      <c r="M6" s="61"/>
    </row>
    <row r="7" spans="1:13" x14ac:dyDescent="0.25">
      <c r="H7" s="61" t="s">
        <v>65</v>
      </c>
      <c r="I7" s="61"/>
      <c r="J7" s="61"/>
      <c r="K7" s="61"/>
      <c r="L7" s="61"/>
      <c r="M7" s="61"/>
    </row>
    <row r="8" spans="1:13" x14ac:dyDescent="0.25">
      <c r="H8" s="61" t="s">
        <v>62</v>
      </c>
      <c r="I8" s="61"/>
      <c r="J8" s="61"/>
      <c r="K8" s="61"/>
      <c r="L8" s="61"/>
      <c r="M8" s="61"/>
    </row>
    <row r="9" spans="1:13" x14ac:dyDescent="0.25">
      <c r="H9" s="61" t="s">
        <v>82</v>
      </c>
      <c r="I9" s="61"/>
      <c r="J9" s="61"/>
      <c r="K9" s="61"/>
      <c r="L9" s="61"/>
      <c r="M9" s="61"/>
    </row>
    <row r="10" spans="1:13" x14ac:dyDescent="0.25">
      <c r="H10" s="62" t="s">
        <v>77</v>
      </c>
      <c r="I10" s="62"/>
      <c r="J10" s="62"/>
      <c r="K10" s="62"/>
      <c r="L10" s="62"/>
      <c r="M10" s="62"/>
    </row>
    <row r="11" spans="1:13" x14ac:dyDescent="0.25">
      <c r="A11" s="20"/>
      <c r="B11" s="20"/>
      <c r="C11" s="20"/>
      <c r="D11" s="20"/>
      <c r="E11" s="20"/>
      <c r="F11" s="20"/>
      <c r="G11" s="63" t="s">
        <v>0</v>
      </c>
      <c r="H11" s="63"/>
      <c r="I11" s="63"/>
      <c r="J11" s="63"/>
      <c r="K11" s="63"/>
      <c r="L11" s="63"/>
      <c r="M11" s="63"/>
    </row>
    <row r="12" spans="1:13" x14ac:dyDescent="0.25">
      <c r="A12" s="20"/>
      <c r="B12" s="20"/>
      <c r="C12" s="20"/>
      <c r="D12" s="20"/>
      <c r="E12" s="20"/>
      <c r="F12" s="20"/>
      <c r="G12" s="63" t="s">
        <v>1</v>
      </c>
      <c r="H12" s="63"/>
      <c r="I12" s="63"/>
      <c r="J12" s="63"/>
      <c r="K12" s="63"/>
      <c r="L12" s="63"/>
      <c r="M12" s="63"/>
    </row>
    <row r="13" spans="1:13" ht="141.75" customHeight="1" x14ac:dyDescent="0.25">
      <c r="A13" s="20"/>
      <c r="B13" s="20"/>
      <c r="C13" s="20"/>
      <c r="D13" s="20"/>
      <c r="E13" s="20"/>
      <c r="F13" s="20"/>
      <c r="G13" s="64" t="s">
        <v>83</v>
      </c>
      <c r="H13" s="64"/>
      <c r="I13" s="64"/>
      <c r="J13" s="64"/>
      <c r="K13" s="64"/>
      <c r="L13" s="64"/>
      <c r="M13" s="64"/>
    </row>
    <row r="14" spans="1:13" ht="15.75" x14ac:dyDescent="0.25">
      <c r="A14" s="51" t="s">
        <v>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30" x14ac:dyDescent="0.25">
      <c r="A16" s="40" t="s">
        <v>3</v>
      </c>
      <c r="B16" s="52" t="s">
        <v>78</v>
      </c>
      <c r="C16" s="52"/>
      <c r="D16" s="52"/>
      <c r="E16" s="52"/>
      <c r="F16" s="53"/>
      <c r="G16" s="53"/>
      <c r="H16" s="53"/>
      <c r="I16" s="53"/>
      <c r="J16" s="53"/>
      <c r="K16" s="53"/>
      <c r="L16" s="53"/>
      <c r="M16" s="53"/>
    </row>
    <row r="17" spans="1:13" ht="15.75" x14ac:dyDescent="0.25">
      <c r="A17" s="41" t="s">
        <v>4</v>
      </c>
      <c r="B17" s="54" t="s">
        <v>79</v>
      </c>
      <c r="C17" s="54"/>
      <c r="D17" s="54"/>
      <c r="E17" s="54"/>
      <c r="F17" s="55"/>
      <c r="G17" s="55"/>
      <c r="H17" s="55"/>
      <c r="I17" s="55"/>
      <c r="J17" s="55"/>
      <c r="K17" s="55"/>
      <c r="L17" s="55"/>
      <c r="M17" s="55"/>
    </row>
    <row r="18" spans="1:13" ht="30" x14ac:dyDescent="0.25">
      <c r="A18" s="42" t="s">
        <v>5</v>
      </c>
      <c r="B18" s="56" t="s">
        <v>42</v>
      </c>
      <c r="C18" s="56"/>
      <c r="D18" s="56"/>
      <c r="E18" s="56"/>
      <c r="F18" s="57"/>
      <c r="G18" s="57"/>
      <c r="H18" s="57"/>
      <c r="I18" s="57"/>
      <c r="J18" s="57"/>
      <c r="K18" s="57"/>
      <c r="L18" s="57"/>
      <c r="M18" s="57"/>
    </row>
    <row r="19" spans="1:13" ht="15.75" x14ac:dyDescent="0.25">
      <c r="A19" s="1" t="s">
        <v>6</v>
      </c>
      <c r="B19" s="58" t="s">
        <v>80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ht="30" x14ac:dyDescent="0.25">
      <c r="A20" s="1" t="s">
        <v>7</v>
      </c>
      <c r="B20" s="43" t="s">
        <v>76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5" customHeight="1" x14ac:dyDescent="0.25">
      <c r="A21" s="44" t="s">
        <v>8</v>
      </c>
      <c r="B21" s="47" t="s">
        <v>9</v>
      </c>
      <c r="C21" s="48" t="s">
        <v>29</v>
      </c>
      <c r="D21" s="49"/>
      <c r="E21" s="49"/>
      <c r="F21" s="49"/>
      <c r="G21" s="49"/>
      <c r="H21" s="49"/>
      <c r="I21" s="49"/>
      <c r="J21" s="49"/>
      <c r="K21" s="49"/>
      <c r="L21" s="49"/>
      <c r="M21" s="50"/>
    </row>
    <row r="22" spans="1:13" x14ac:dyDescent="0.25">
      <c r="A22" s="45"/>
      <c r="B22" s="47"/>
      <c r="C22" s="13" t="s">
        <v>40</v>
      </c>
      <c r="D22" s="13" t="s">
        <v>41</v>
      </c>
      <c r="E22" s="13" t="s">
        <v>10</v>
      </c>
      <c r="F22" s="13" t="s">
        <v>23</v>
      </c>
      <c r="G22" s="13" t="s">
        <v>34</v>
      </c>
      <c r="H22" s="13" t="s">
        <v>35</v>
      </c>
      <c r="I22" s="13" t="s">
        <v>36</v>
      </c>
      <c r="J22" s="13" t="s">
        <v>44</v>
      </c>
      <c r="K22" s="13" t="s">
        <v>50</v>
      </c>
      <c r="L22" s="13" t="s">
        <v>74</v>
      </c>
      <c r="M22" s="13" t="s">
        <v>11</v>
      </c>
    </row>
    <row r="23" spans="1:13" x14ac:dyDescent="0.25">
      <c r="A23" s="45"/>
      <c r="B23" s="1" t="s">
        <v>12</v>
      </c>
      <c r="C23" s="39">
        <f>SUM(C25:C28)</f>
        <v>383657.95</v>
      </c>
      <c r="D23" s="39">
        <f t="shared" ref="D23" si="0">SUM(D25:D28)</f>
        <v>797071.04487799993</v>
      </c>
      <c r="E23" s="39">
        <f>SUM(E25:E28)</f>
        <v>463293.3</v>
      </c>
      <c r="F23" s="39">
        <f>SUM(F25:F28)</f>
        <v>495484.19999999995</v>
      </c>
      <c r="G23" s="39">
        <f t="shared" ref="G23:L23" si="1">SUM(G25:G28)</f>
        <v>514232.4</v>
      </c>
      <c r="H23" s="39">
        <f t="shared" si="1"/>
        <v>576574.19999999995</v>
      </c>
      <c r="I23" s="39">
        <f t="shared" si="1"/>
        <v>811311.5</v>
      </c>
      <c r="J23" s="39">
        <f t="shared" si="1"/>
        <v>576785</v>
      </c>
      <c r="K23" s="39">
        <f t="shared" ref="K23" si="2">SUM(K25:K28)</f>
        <v>564011.6</v>
      </c>
      <c r="L23" s="39">
        <f t="shared" si="1"/>
        <v>556932.9</v>
      </c>
      <c r="M23" s="39">
        <f>SUM(C23:L24)</f>
        <v>5739354.0948779993</v>
      </c>
    </row>
    <row r="24" spans="1:13" x14ac:dyDescent="0.25">
      <c r="A24" s="45"/>
      <c r="B24" s="1" t="s">
        <v>13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30" x14ac:dyDescent="0.25">
      <c r="A25" s="45"/>
      <c r="B25" s="1" t="s">
        <v>14</v>
      </c>
      <c r="C25" s="39">
        <v>0</v>
      </c>
      <c r="D25" s="39">
        <f>'[1]Прил 5 ДОУ'!$H$13</f>
        <v>0</v>
      </c>
      <c r="E25" s="39">
        <f>'[2]Прил 5 ДОУ'!$G$13</f>
        <v>0</v>
      </c>
      <c r="F25" s="39">
        <f>'[3]Прил 4 ДОУ'!$H$15</f>
        <v>0</v>
      </c>
      <c r="G25" s="39">
        <f>'[2]Прил 5 ДОУ'!$I$13</f>
        <v>0</v>
      </c>
      <c r="H25" s="39">
        <f>'[2]Прил 5 ДОУ'!$J$13</f>
        <v>0</v>
      </c>
      <c r="I25" s="39">
        <v>572.4</v>
      </c>
      <c r="J25" s="39">
        <f>'[2]Прил 5 ДОУ'!$K$13</f>
        <v>0</v>
      </c>
      <c r="K25" s="39">
        <f>'[2]Прил 5 ДОУ'!$K$13</f>
        <v>0</v>
      </c>
      <c r="L25" s="39">
        <f>'[2]Прил 5 ДОУ'!$K$13</f>
        <v>0</v>
      </c>
      <c r="M25" s="39">
        <f>SUM(C25:L25)</f>
        <v>572.4</v>
      </c>
    </row>
    <row r="26" spans="1:13" ht="30" x14ac:dyDescent="0.25">
      <c r="A26" s="45"/>
      <c r="B26" s="1" t="s">
        <v>15</v>
      </c>
      <c r="C26" s="39">
        <v>185015.25</v>
      </c>
      <c r="D26" s="39">
        <v>495559</v>
      </c>
      <c r="E26" s="39">
        <v>342374</v>
      </c>
      <c r="F26" s="39">
        <v>373961.3</v>
      </c>
      <c r="G26" s="39">
        <v>396219</v>
      </c>
      <c r="H26" s="39">
        <v>446111.7</v>
      </c>
      <c r="I26" s="39">
        <v>617170.30000000005</v>
      </c>
      <c r="J26" s="39">
        <v>414684.2</v>
      </c>
      <c r="K26" s="39">
        <v>437514.2</v>
      </c>
      <c r="L26" s="39">
        <v>439820.79999999999</v>
      </c>
      <c r="M26" s="39">
        <f>SUM(C26:L26)</f>
        <v>4148429.75</v>
      </c>
    </row>
    <row r="27" spans="1:13" x14ac:dyDescent="0.25">
      <c r="A27" s="45"/>
      <c r="B27" s="1" t="s">
        <v>16</v>
      </c>
      <c r="C27" s="39">
        <v>0</v>
      </c>
      <c r="D27" s="39">
        <f>'[1]Прил 5 ДОУ'!$H$15</f>
        <v>0</v>
      </c>
      <c r="E27" s="39">
        <f>'[2]Прил 5 ДОУ'!$G$15</f>
        <v>0</v>
      </c>
      <c r="F27" s="39">
        <f>'[3]Прил 4 ДОУ'!$H$17</f>
        <v>0</v>
      </c>
      <c r="G27" s="39">
        <f>'[2]Прил 5 ДОУ'!$I$15</f>
        <v>0</v>
      </c>
      <c r="H27" s="39">
        <f>'[2]Прил 5 ДОУ'!$J$15</f>
        <v>0</v>
      </c>
      <c r="I27" s="39">
        <f>'[2]Прил 5 ДОУ'!$K$15</f>
        <v>0</v>
      </c>
      <c r="J27" s="39">
        <f>'[2]Прил 5 ДОУ'!$K$15</f>
        <v>0</v>
      </c>
      <c r="K27" s="39">
        <f>'[2]Прил 5 ДОУ'!$K$15</f>
        <v>0</v>
      </c>
      <c r="L27" s="39">
        <f>'[2]Прил 5 ДОУ'!$K$15</f>
        <v>0</v>
      </c>
      <c r="M27" s="39">
        <f>SUM(C27:L27)</f>
        <v>0</v>
      </c>
    </row>
    <row r="28" spans="1:13" ht="45" x14ac:dyDescent="0.25">
      <c r="A28" s="46"/>
      <c r="B28" s="1" t="s">
        <v>17</v>
      </c>
      <c r="C28" s="39">
        <v>198642.7</v>
      </c>
      <c r="D28" s="39">
        <f>'[4]Прил 4 ДОУ'!$F$17</f>
        <v>301512.04487799999</v>
      </c>
      <c r="E28" s="39">
        <v>120919.3</v>
      </c>
      <c r="F28" s="39">
        <v>121522.9</v>
      </c>
      <c r="G28" s="39">
        <v>118013.4</v>
      </c>
      <c r="H28" s="39">
        <v>130462.5</v>
      </c>
      <c r="I28" s="39">
        <v>193568.8</v>
      </c>
      <c r="J28" s="39">
        <v>162100.79999999999</v>
      </c>
      <c r="K28" s="39">
        <v>126497.4</v>
      </c>
      <c r="L28" s="39">
        <v>117112.1</v>
      </c>
      <c r="M28" s="39">
        <f>SUM(C28:L28)</f>
        <v>1590351.9448780001</v>
      </c>
    </row>
    <row r="29" spans="1:13" ht="66.75" customHeight="1" x14ac:dyDescent="0.25">
      <c r="A29" s="1" t="s">
        <v>18</v>
      </c>
      <c r="B29" s="43" t="s">
        <v>81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</sheetData>
  <mergeCells count="21">
    <mergeCell ref="H8:M8"/>
    <mergeCell ref="H3:M3"/>
    <mergeCell ref="H4:M4"/>
    <mergeCell ref="H5:M5"/>
    <mergeCell ref="H6:M6"/>
    <mergeCell ref="H7:M7"/>
    <mergeCell ref="H9:M9"/>
    <mergeCell ref="H10:M10"/>
    <mergeCell ref="G11:M11"/>
    <mergeCell ref="G12:M12"/>
    <mergeCell ref="G13:M13"/>
    <mergeCell ref="B29:M29"/>
    <mergeCell ref="A21:A28"/>
    <mergeCell ref="B21:B22"/>
    <mergeCell ref="C21:M21"/>
    <mergeCell ref="A14:M14"/>
    <mergeCell ref="B16:M16"/>
    <mergeCell ref="B17:M17"/>
    <mergeCell ref="B18:M18"/>
    <mergeCell ref="B19:M19"/>
    <mergeCell ref="B20:M20"/>
  </mergeCells>
  <pageMargins left="0.11811023622047245" right="0.11811023622047245" top="0.74803149606299213" bottom="0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3" workbookViewId="0">
      <selection activeCell="M26" sqref="M26:M27"/>
    </sheetView>
  </sheetViews>
  <sheetFormatPr defaultRowHeight="15" x14ac:dyDescent="0.25"/>
  <cols>
    <col min="1" max="1" width="20" customWidth="1"/>
    <col min="2" max="2" width="21.85546875" customWidth="1"/>
    <col min="3" max="3" width="10.140625" customWidth="1"/>
    <col min="4" max="4" width="9.42578125" customWidth="1"/>
    <col min="5" max="5" width="9.28515625" customWidth="1"/>
    <col min="6" max="6" width="10.28515625" customWidth="1"/>
    <col min="7" max="7" width="9.5703125" customWidth="1"/>
    <col min="8" max="9" width="10.140625" customWidth="1"/>
    <col min="10" max="10" width="10" customWidth="1"/>
    <col min="11" max="11" width="10.28515625" customWidth="1"/>
    <col min="12" max="12" width="10.7109375" customWidth="1"/>
    <col min="13" max="13" width="11.7109375" customWidth="1"/>
  </cols>
  <sheetData>
    <row r="1" spans="6:13" hidden="1" x14ac:dyDescent="0.25"/>
    <row r="2" spans="6:13" hidden="1" x14ac:dyDescent="0.25">
      <c r="H2" s="30"/>
      <c r="I2" s="30"/>
      <c r="J2" s="30" t="s">
        <v>60</v>
      </c>
      <c r="K2" s="30"/>
      <c r="L2" s="30"/>
      <c r="M2" s="30"/>
    </row>
    <row r="3" spans="6:13" hidden="1" x14ac:dyDescent="0.25">
      <c r="H3" s="61" t="s">
        <v>61</v>
      </c>
      <c r="I3" s="61"/>
      <c r="J3" s="61"/>
      <c r="K3" s="61"/>
      <c r="L3" s="61"/>
      <c r="M3" s="61"/>
    </row>
    <row r="4" spans="6:13" hidden="1" x14ac:dyDescent="0.25">
      <c r="H4" s="61" t="s">
        <v>62</v>
      </c>
      <c r="I4" s="61"/>
      <c r="J4" s="61"/>
      <c r="K4" s="61"/>
      <c r="L4" s="61"/>
      <c r="M4" s="61"/>
    </row>
    <row r="5" spans="6:13" hidden="1" x14ac:dyDescent="0.25">
      <c r="H5" s="61" t="s">
        <v>63</v>
      </c>
      <c r="I5" s="61"/>
      <c r="J5" s="61"/>
      <c r="K5" s="61"/>
      <c r="L5" s="61"/>
      <c r="M5" s="61"/>
    </row>
    <row r="6" spans="6:13" hidden="1" x14ac:dyDescent="0.25">
      <c r="H6" s="61" t="s">
        <v>64</v>
      </c>
      <c r="I6" s="61"/>
      <c r="J6" s="61"/>
      <c r="K6" s="61"/>
      <c r="L6" s="61"/>
      <c r="M6" s="61"/>
    </row>
    <row r="7" spans="6:13" hidden="1" x14ac:dyDescent="0.25"/>
    <row r="8" spans="6:13" hidden="1" x14ac:dyDescent="0.25">
      <c r="H8" s="61" t="s">
        <v>65</v>
      </c>
      <c r="I8" s="61"/>
      <c r="J8" s="61"/>
      <c r="K8" s="61"/>
      <c r="L8" s="61"/>
      <c r="M8" s="61"/>
    </row>
    <row r="9" spans="6:13" hidden="1" x14ac:dyDescent="0.25">
      <c r="H9" s="61" t="s">
        <v>62</v>
      </c>
      <c r="I9" s="61"/>
      <c r="J9" s="61"/>
      <c r="K9" s="61"/>
      <c r="L9" s="61"/>
      <c r="M9" s="61"/>
    </row>
    <row r="10" spans="6:13" hidden="1" x14ac:dyDescent="0.25">
      <c r="H10" s="61" t="s">
        <v>66</v>
      </c>
      <c r="I10" s="61"/>
      <c r="J10" s="61"/>
      <c r="K10" s="61"/>
      <c r="L10" s="61"/>
      <c r="M10" s="61"/>
    </row>
    <row r="11" spans="6:13" hidden="1" x14ac:dyDescent="0.25">
      <c r="H11" s="61" t="s">
        <v>67</v>
      </c>
      <c r="I11" s="61"/>
      <c r="J11" s="61"/>
      <c r="K11" s="61"/>
      <c r="L11" s="61"/>
      <c r="M11" s="61"/>
    </row>
    <row r="12" spans="6:13" hidden="1" x14ac:dyDescent="0.25">
      <c r="F12" s="2"/>
    </row>
    <row r="13" spans="6:13" ht="15.75" x14ac:dyDescent="0.25">
      <c r="F13" s="2"/>
      <c r="G13" s="65" t="s">
        <v>53</v>
      </c>
      <c r="H13" s="65"/>
      <c r="I13" s="65"/>
      <c r="J13" s="65"/>
      <c r="K13" s="65"/>
      <c r="L13" s="65"/>
      <c r="M13" s="65"/>
    </row>
    <row r="14" spans="6:13" ht="17.25" customHeight="1" x14ac:dyDescent="0.25">
      <c r="F14" s="12"/>
      <c r="G14" s="61" t="s">
        <v>0</v>
      </c>
      <c r="H14" s="61"/>
      <c r="I14" s="61"/>
      <c r="J14" s="61"/>
      <c r="K14" s="61"/>
      <c r="L14" s="61"/>
      <c r="M14" s="61"/>
    </row>
    <row r="15" spans="6:13" ht="17.25" customHeight="1" x14ac:dyDescent="0.25">
      <c r="F15" s="12"/>
      <c r="G15" s="61" t="s">
        <v>1</v>
      </c>
      <c r="H15" s="61"/>
      <c r="I15" s="61"/>
      <c r="J15" s="61"/>
      <c r="K15" s="61"/>
      <c r="L15" s="61"/>
      <c r="M15" s="61"/>
    </row>
    <row r="16" spans="6:13" ht="152.25" hidden="1" customHeight="1" x14ac:dyDescent="0.25">
      <c r="F16" s="10"/>
      <c r="G16" s="82" t="s">
        <v>59</v>
      </c>
      <c r="H16" s="82"/>
      <c r="I16" s="82"/>
      <c r="J16" s="82"/>
      <c r="K16" s="82"/>
      <c r="L16" s="82"/>
      <c r="M16" s="82"/>
    </row>
    <row r="17" spans="1:16" ht="15.75" x14ac:dyDescent="0.25">
      <c r="A17" s="81" t="s">
        <v>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9" spans="1:16" ht="32.25" customHeight="1" x14ac:dyDescent="0.25">
      <c r="A19" s="1" t="s">
        <v>3</v>
      </c>
      <c r="B19" s="43" t="s">
        <v>19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6" ht="33" customHeight="1" x14ac:dyDescent="0.25">
      <c r="A20" s="1" t="s">
        <v>4</v>
      </c>
      <c r="B20" s="43" t="s">
        <v>20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6" ht="34.5" customHeight="1" x14ac:dyDescent="0.25">
      <c r="A21" s="1" t="s">
        <v>5</v>
      </c>
      <c r="B21" s="43" t="s">
        <v>42</v>
      </c>
      <c r="C21" s="43"/>
      <c r="D21" s="43"/>
      <c r="E21" s="43"/>
      <c r="F21" s="77"/>
      <c r="G21" s="77"/>
      <c r="H21" s="77"/>
      <c r="I21" s="77"/>
      <c r="J21" s="77"/>
      <c r="K21" s="77"/>
      <c r="L21" s="77"/>
      <c r="M21" s="77"/>
    </row>
    <row r="22" spans="1:16" ht="84.75" customHeight="1" x14ac:dyDescent="0.25">
      <c r="A22" s="1" t="s">
        <v>6</v>
      </c>
      <c r="B22" s="43" t="s">
        <v>48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6" ht="32.25" customHeight="1" x14ac:dyDescent="0.25">
      <c r="A23" s="1" t="s">
        <v>7</v>
      </c>
      <c r="B23" s="43" t="s">
        <v>76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6" ht="21" customHeight="1" x14ac:dyDescent="0.25">
      <c r="A24" s="78" t="s">
        <v>8</v>
      </c>
      <c r="B24" s="47" t="s">
        <v>9</v>
      </c>
      <c r="C24" s="48" t="s">
        <v>29</v>
      </c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1:16" ht="21" customHeight="1" x14ac:dyDescent="0.25">
      <c r="A25" s="79"/>
      <c r="B25" s="47"/>
      <c r="C25" s="13" t="s">
        <v>40</v>
      </c>
      <c r="D25" s="13" t="s">
        <v>41</v>
      </c>
      <c r="E25" s="13" t="s">
        <v>10</v>
      </c>
      <c r="F25" s="13" t="s">
        <v>23</v>
      </c>
      <c r="G25" s="13" t="s">
        <v>34</v>
      </c>
      <c r="H25" s="13" t="s">
        <v>35</v>
      </c>
      <c r="I25" s="13" t="s">
        <v>36</v>
      </c>
      <c r="J25" s="13" t="s">
        <v>44</v>
      </c>
      <c r="K25" s="13" t="s">
        <v>50</v>
      </c>
      <c r="L25" s="13" t="s">
        <v>74</v>
      </c>
      <c r="M25" s="13" t="s">
        <v>11</v>
      </c>
    </row>
    <row r="26" spans="1:16" ht="18" customHeight="1" x14ac:dyDescent="0.25">
      <c r="A26" s="79"/>
      <c r="B26" s="1" t="s">
        <v>12</v>
      </c>
      <c r="C26" s="75">
        <f>SUM(C28:C31)</f>
        <v>437956.20900000003</v>
      </c>
      <c r="D26" s="75">
        <f>SUM(D28:D31)-0.1</f>
        <v>458927.58658000006</v>
      </c>
      <c r="E26" s="75">
        <f t="shared" ref="E26:G26" si="0">SUM(E28:E31)</f>
        <v>571336.5</v>
      </c>
      <c r="F26" s="75">
        <f>SUM(F28:F31)</f>
        <v>846499.5</v>
      </c>
      <c r="G26" s="75">
        <f t="shared" si="0"/>
        <v>699876</v>
      </c>
      <c r="H26" s="75">
        <f>SUM(H28:H31)</f>
        <v>795471.3</v>
      </c>
      <c r="I26" s="75">
        <f>SUM(I28:I31)+0.1</f>
        <v>885831.4</v>
      </c>
      <c r="J26" s="75">
        <f>SUM(J28:J31)</f>
        <v>687302.5</v>
      </c>
      <c r="K26" s="75">
        <f>SUM(K28:K31)</f>
        <v>699733.10000000009</v>
      </c>
      <c r="L26" s="75">
        <f>SUM(L28:L31)</f>
        <v>683290.39999999991</v>
      </c>
      <c r="M26" s="75">
        <f>SUM(C26:L27)+0.1</f>
        <v>6766224.5955800004</v>
      </c>
      <c r="N26" s="32"/>
    </row>
    <row r="27" spans="1:16" ht="17.25" customHeight="1" x14ac:dyDescent="0.25">
      <c r="A27" s="79"/>
      <c r="B27" s="1" t="s">
        <v>13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32"/>
      <c r="P27" s="28"/>
    </row>
    <row r="28" spans="1:16" ht="36" customHeight="1" x14ac:dyDescent="0.25">
      <c r="A28" s="79"/>
      <c r="B28" s="1" t="s">
        <v>14</v>
      </c>
      <c r="C28" s="31">
        <v>2537.6</v>
      </c>
      <c r="D28" s="31">
        <v>1292.3</v>
      </c>
      <c r="E28" s="31">
        <v>540.29999999999995</v>
      </c>
      <c r="F28" s="31">
        <v>672.4</v>
      </c>
      <c r="G28" s="31">
        <f>'[2]Приложение 5СОШ'!$I$13</f>
        <v>0</v>
      </c>
      <c r="H28" s="31">
        <v>2163.9</v>
      </c>
      <c r="I28" s="31">
        <v>14124.9</v>
      </c>
      <c r="J28" s="31">
        <v>29974.799999999999</v>
      </c>
      <c r="K28" s="38">
        <v>26330.400000000001</v>
      </c>
      <c r="L28" s="31">
        <v>27498</v>
      </c>
      <c r="M28" s="31">
        <f>SUM(C28:L28)</f>
        <v>105134.6</v>
      </c>
      <c r="N28" s="33"/>
      <c r="O28" s="34"/>
    </row>
    <row r="29" spans="1:16" ht="35.25" customHeight="1" x14ac:dyDescent="0.25">
      <c r="A29" s="79"/>
      <c r="B29" s="1" t="s">
        <v>15</v>
      </c>
      <c r="C29" s="31">
        <f>372501.309-2537.6</f>
        <v>369963.70900000003</v>
      </c>
      <c r="D29" s="31">
        <f>'[4]Прил 5СОШ'!$H$18</f>
        <v>404834.95900000003</v>
      </c>
      <c r="E29" s="31">
        <v>485478.9</v>
      </c>
      <c r="F29" s="31">
        <v>715749</v>
      </c>
      <c r="G29" s="31">
        <v>604395.80000000005</v>
      </c>
      <c r="H29" s="31">
        <v>673856</v>
      </c>
      <c r="I29" s="31">
        <v>687212.6</v>
      </c>
      <c r="J29" s="31">
        <v>520055.5</v>
      </c>
      <c r="K29" s="38">
        <v>549613.80000000005</v>
      </c>
      <c r="L29" s="31">
        <v>546844.69999999995</v>
      </c>
      <c r="M29" s="31">
        <f>SUM(C29:L29)+0.2</f>
        <v>5558005.1680000005</v>
      </c>
      <c r="N29" s="32"/>
    </row>
    <row r="30" spans="1:16" ht="31.5" customHeight="1" x14ac:dyDescent="0.25">
      <c r="A30" s="79"/>
      <c r="B30" s="1" t="s">
        <v>16</v>
      </c>
      <c r="C30" s="31">
        <v>0</v>
      </c>
      <c r="D30" s="31">
        <v>0</v>
      </c>
      <c r="E30" s="31">
        <f>'[2]Приложение 5СОШ'!$G$15</f>
        <v>0</v>
      </c>
      <c r="F30" s="31">
        <f>'[2]Приложение 5СОШ'!$H$15</f>
        <v>0</v>
      </c>
      <c r="G30" s="31">
        <f>'[2]Приложение 5СОШ'!$I$15</f>
        <v>0</v>
      </c>
      <c r="H30" s="31">
        <f>'[2]Приложение 5СОШ'!$J$15</f>
        <v>0</v>
      </c>
      <c r="I30" s="31">
        <f>'[2]Приложение 5СОШ'!$K$15</f>
        <v>0</v>
      </c>
      <c r="J30" s="31">
        <f>'[2]Приложение 5СОШ'!$K$15</f>
        <v>0</v>
      </c>
      <c r="K30" s="38">
        <f>'[2]Приложение 5СОШ'!$K$15</f>
        <v>0</v>
      </c>
      <c r="L30" s="31">
        <f>'[2]Приложение 5СОШ'!$K$15</f>
        <v>0</v>
      </c>
      <c r="M30" s="31">
        <f>SUM(C30:L30)</f>
        <v>0</v>
      </c>
    </row>
    <row r="31" spans="1:16" ht="47.25" customHeight="1" x14ac:dyDescent="0.25">
      <c r="A31" s="80"/>
      <c r="B31" s="1" t="s">
        <v>17</v>
      </c>
      <c r="C31" s="37">
        <v>65454.9</v>
      </c>
      <c r="D31" s="37">
        <f>'[4]Прил 4 СОШ'!$F$17</f>
        <v>52800.427580000003</v>
      </c>
      <c r="E31" s="37">
        <v>85317.3</v>
      </c>
      <c r="F31" s="37">
        <v>130078.1</v>
      </c>
      <c r="G31" s="37">
        <v>95480.2</v>
      </c>
      <c r="H31" s="37">
        <v>119451.4</v>
      </c>
      <c r="I31" s="37">
        <v>184493.8</v>
      </c>
      <c r="J31" s="37">
        <v>137272.20000000001</v>
      </c>
      <c r="K31" s="38">
        <v>123788.9</v>
      </c>
      <c r="L31" s="37">
        <v>108947.7</v>
      </c>
      <c r="M31" s="37">
        <f>SUM(C31:L31)</f>
        <v>1103084.9275800001</v>
      </c>
    </row>
    <row r="32" spans="1:16" ht="78" customHeight="1" x14ac:dyDescent="0.25">
      <c r="A32" s="71" t="s">
        <v>18</v>
      </c>
      <c r="B32" s="72" t="s">
        <v>51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4"/>
    </row>
    <row r="33" spans="1:13" ht="168" customHeight="1" x14ac:dyDescent="0.25">
      <c r="A33" s="66"/>
      <c r="B33" s="66" t="s">
        <v>52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7"/>
    </row>
    <row r="34" spans="1:13" ht="93.75" customHeight="1" x14ac:dyDescent="0.25">
      <c r="A34" s="68"/>
      <c r="B34" s="68" t="s">
        <v>28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70"/>
    </row>
    <row r="35" spans="1:13" ht="26.25" customHeight="1" x14ac:dyDescent="0.25"/>
  </sheetData>
  <mergeCells count="36">
    <mergeCell ref="H9:M9"/>
    <mergeCell ref="H10:M10"/>
    <mergeCell ref="H11:M11"/>
    <mergeCell ref="H3:M3"/>
    <mergeCell ref="H4:M4"/>
    <mergeCell ref="H5:M5"/>
    <mergeCell ref="H6:M6"/>
    <mergeCell ref="H8:M8"/>
    <mergeCell ref="G14:M14"/>
    <mergeCell ref="G15:M15"/>
    <mergeCell ref="G26:G27"/>
    <mergeCell ref="M26:M27"/>
    <mergeCell ref="C24:M24"/>
    <mergeCell ref="B20:M20"/>
    <mergeCell ref="A17:M17"/>
    <mergeCell ref="B19:M19"/>
    <mergeCell ref="G16:M16"/>
    <mergeCell ref="J26:J27"/>
    <mergeCell ref="L26:L27"/>
    <mergeCell ref="K26:K27"/>
    <mergeCell ref="G13:M13"/>
    <mergeCell ref="B33:M33"/>
    <mergeCell ref="B34:M34"/>
    <mergeCell ref="A32:A34"/>
    <mergeCell ref="B32:M32"/>
    <mergeCell ref="E26:E27"/>
    <mergeCell ref="H26:H27"/>
    <mergeCell ref="I26:I27"/>
    <mergeCell ref="C26:C27"/>
    <mergeCell ref="D26:D27"/>
    <mergeCell ref="B21:M21"/>
    <mergeCell ref="B22:M22"/>
    <mergeCell ref="B23:M23"/>
    <mergeCell ref="A24:A31"/>
    <mergeCell ref="B24:B25"/>
    <mergeCell ref="F26:F27"/>
  </mergeCells>
  <pageMargins left="0.70866141732283472" right="0.11811023622047245" top="0.78740157480314965" bottom="0.39370078740157483" header="0.31496062992125984" footer="0.31496062992125984"/>
  <pageSetup paperSize="9" scale="8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20" workbookViewId="0">
      <selection activeCell="M26" sqref="M26:M27"/>
    </sheetView>
  </sheetViews>
  <sheetFormatPr defaultColWidth="21.28515625" defaultRowHeight="15" x14ac:dyDescent="0.25"/>
  <cols>
    <col min="1" max="1" width="15.7109375" customWidth="1"/>
    <col min="2" max="2" width="18.140625" customWidth="1"/>
    <col min="3" max="3" width="10.28515625" customWidth="1"/>
    <col min="4" max="4" width="10" customWidth="1"/>
    <col min="5" max="5" width="10.140625" customWidth="1"/>
    <col min="6" max="6" width="10.5703125" customWidth="1"/>
    <col min="7" max="7" width="10.28515625" customWidth="1"/>
    <col min="8" max="8" width="10.5703125" customWidth="1"/>
    <col min="9" max="9" width="11.7109375" customWidth="1"/>
    <col min="10" max="10" width="10.28515625" customWidth="1"/>
    <col min="11" max="12" width="11.7109375" customWidth="1"/>
    <col min="13" max="13" width="11" customWidth="1"/>
  </cols>
  <sheetData>
    <row r="1" spans="6:13" hidden="1" x14ac:dyDescent="0.25"/>
    <row r="2" spans="6:13" hidden="1" x14ac:dyDescent="0.25">
      <c r="H2" s="30"/>
      <c r="I2" s="30"/>
      <c r="J2" s="30" t="s">
        <v>60</v>
      </c>
      <c r="K2" s="30"/>
      <c r="L2" s="30"/>
      <c r="M2" s="30"/>
    </row>
    <row r="3" spans="6:13" hidden="1" x14ac:dyDescent="0.25">
      <c r="H3" s="61" t="s">
        <v>61</v>
      </c>
      <c r="I3" s="61"/>
      <c r="J3" s="61"/>
      <c r="K3" s="61"/>
      <c r="L3" s="61"/>
      <c r="M3" s="61"/>
    </row>
    <row r="4" spans="6:13" hidden="1" x14ac:dyDescent="0.25">
      <c r="H4" s="61" t="s">
        <v>62</v>
      </c>
      <c r="I4" s="61"/>
      <c r="J4" s="61"/>
      <c r="K4" s="61"/>
      <c r="L4" s="61"/>
      <c r="M4" s="61"/>
    </row>
    <row r="5" spans="6:13" hidden="1" x14ac:dyDescent="0.25">
      <c r="H5" s="61" t="s">
        <v>63</v>
      </c>
      <c r="I5" s="61"/>
      <c r="J5" s="61"/>
      <c r="K5" s="61"/>
      <c r="L5" s="61"/>
      <c r="M5" s="61"/>
    </row>
    <row r="6" spans="6:13" hidden="1" x14ac:dyDescent="0.25">
      <c r="H6" s="61" t="s">
        <v>64</v>
      </c>
      <c r="I6" s="61"/>
      <c r="J6" s="61"/>
      <c r="K6" s="61"/>
      <c r="L6" s="61"/>
      <c r="M6" s="61"/>
    </row>
    <row r="7" spans="6:13" hidden="1" x14ac:dyDescent="0.25"/>
    <row r="8" spans="6:13" hidden="1" x14ac:dyDescent="0.25">
      <c r="H8" s="61" t="s">
        <v>65</v>
      </c>
      <c r="I8" s="61"/>
      <c r="J8" s="61"/>
      <c r="K8" s="61"/>
      <c r="L8" s="61"/>
      <c r="M8" s="61"/>
    </row>
    <row r="9" spans="6:13" hidden="1" x14ac:dyDescent="0.25">
      <c r="H9" s="61" t="s">
        <v>62</v>
      </c>
      <c r="I9" s="61"/>
      <c r="J9" s="61"/>
      <c r="K9" s="61"/>
      <c r="L9" s="61"/>
      <c r="M9" s="61"/>
    </row>
    <row r="10" spans="6:13" hidden="1" x14ac:dyDescent="0.25">
      <c r="H10" s="61" t="s">
        <v>66</v>
      </c>
      <c r="I10" s="61"/>
      <c r="J10" s="61"/>
      <c r="K10" s="61"/>
      <c r="L10" s="61"/>
      <c r="M10" s="61"/>
    </row>
    <row r="11" spans="6:13" hidden="1" x14ac:dyDescent="0.25">
      <c r="H11" s="61" t="s">
        <v>68</v>
      </c>
      <c r="I11" s="61"/>
      <c r="J11" s="61"/>
      <c r="K11" s="61"/>
      <c r="L11" s="61"/>
      <c r="M11" s="61"/>
    </row>
    <row r="12" spans="6:13" hidden="1" x14ac:dyDescent="0.25"/>
    <row r="13" spans="6:13" ht="15.75" x14ac:dyDescent="0.25">
      <c r="G13" s="65" t="s">
        <v>54</v>
      </c>
      <c r="H13" s="65"/>
      <c r="I13" s="65"/>
      <c r="J13" s="65"/>
      <c r="K13" s="65"/>
      <c r="L13" s="65"/>
      <c r="M13" s="65"/>
    </row>
    <row r="14" spans="6:13" x14ac:dyDescent="0.25">
      <c r="F14" s="11"/>
      <c r="G14" s="61" t="s">
        <v>0</v>
      </c>
      <c r="H14" s="61"/>
      <c r="I14" s="61"/>
      <c r="J14" s="61"/>
      <c r="K14" s="61"/>
      <c r="L14" s="61"/>
      <c r="M14" s="61"/>
    </row>
    <row r="15" spans="6:13" x14ac:dyDescent="0.25">
      <c r="F15" s="11"/>
      <c r="G15" s="61" t="s">
        <v>1</v>
      </c>
      <c r="H15" s="61"/>
      <c r="I15" s="61"/>
      <c r="J15" s="61"/>
      <c r="K15" s="61"/>
      <c r="L15" s="61"/>
      <c r="M15" s="61"/>
    </row>
    <row r="16" spans="6:13" ht="153" hidden="1" customHeight="1" x14ac:dyDescent="0.25">
      <c r="F16" s="9"/>
      <c r="G16" s="82" t="s">
        <v>59</v>
      </c>
      <c r="H16" s="82"/>
      <c r="I16" s="82"/>
      <c r="J16" s="82"/>
      <c r="K16" s="82"/>
      <c r="L16" s="82"/>
      <c r="M16" s="82"/>
    </row>
    <row r="17" spans="1:15" ht="15.75" x14ac:dyDescent="0.25">
      <c r="A17" s="81" t="s">
        <v>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9" spans="1:15" ht="33" customHeight="1" x14ac:dyDescent="0.25">
      <c r="A19" s="1" t="s">
        <v>3</v>
      </c>
      <c r="B19" s="43" t="s">
        <v>21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5" ht="36.75" customHeight="1" x14ac:dyDescent="0.25">
      <c r="A20" s="1" t="s">
        <v>4</v>
      </c>
      <c r="B20" s="43" t="s">
        <v>22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5" ht="46.5" customHeight="1" x14ac:dyDescent="0.25">
      <c r="A21" s="1" t="s">
        <v>5</v>
      </c>
      <c r="B21" s="43" t="s">
        <v>42</v>
      </c>
      <c r="C21" s="43"/>
      <c r="D21" s="43"/>
      <c r="E21" s="43"/>
      <c r="F21" s="77"/>
      <c r="G21" s="77"/>
      <c r="H21" s="77"/>
      <c r="I21" s="77"/>
      <c r="J21" s="77"/>
      <c r="K21" s="77"/>
      <c r="L21" s="77"/>
      <c r="M21" s="77"/>
    </row>
    <row r="22" spans="1:15" ht="98.25" customHeight="1" x14ac:dyDescent="0.25">
      <c r="A22" s="1" t="s">
        <v>6</v>
      </c>
      <c r="B22" s="43" t="s">
        <v>49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5" ht="31.5" customHeight="1" x14ac:dyDescent="0.25">
      <c r="A23" s="1" t="s">
        <v>7</v>
      </c>
      <c r="B23" s="43" t="s">
        <v>76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5" ht="17.25" customHeight="1" x14ac:dyDescent="0.25">
      <c r="A24" s="78" t="s">
        <v>8</v>
      </c>
      <c r="B24" s="87" t="s">
        <v>9</v>
      </c>
      <c r="C24" s="84" t="s">
        <v>29</v>
      </c>
      <c r="D24" s="85"/>
      <c r="E24" s="85"/>
      <c r="F24" s="85"/>
      <c r="G24" s="85"/>
      <c r="H24" s="85"/>
      <c r="I24" s="85"/>
      <c r="J24" s="85"/>
      <c r="K24" s="85"/>
      <c r="L24" s="85"/>
      <c r="M24" s="86"/>
    </row>
    <row r="25" spans="1:15" ht="18" customHeight="1" x14ac:dyDescent="0.25">
      <c r="A25" s="79"/>
      <c r="B25" s="87"/>
      <c r="C25" s="15" t="s">
        <v>40</v>
      </c>
      <c r="D25" s="15" t="s">
        <v>41</v>
      </c>
      <c r="E25" s="15" t="s">
        <v>10</v>
      </c>
      <c r="F25" s="15" t="s">
        <v>23</v>
      </c>
      <c r="G25" s="15" t="s">
        <v>34</v>
      </c>
      <c r="H25" s="15" t="s">
        <v>35</v>
      </c>
      <c r="I25" s="15" t="s">
        <v>36</v>
      </c>
      <c r="J25" s="15" t="s">
        <v>44</v>
      </c>
      <c r="K25" s="15" t="s">
        <v>50</v>
      </c>
      <c r="L25" s="15" t="s">
        <v>74</v>
      </c>
      <c r="M25" s="15" t="s">
        <v>11</v>
      </c>
    </row>
    <row r="26" spans="1:15" ht="15.75" x14ac:dyDescent="0.25">
      <c r="A26" s="79"/>
      <c r="B26" s="3" t="s">
        <v>12</v>
      </c>
      <c r="C26" s="83">
        <f>SUM(C28:C31)</f>
        <v>101048.458</v>
      </c>
      <c r="D26" s="83">
        <f t="shared" ref="D26:H26" si="0">SUM(D28:D31)</f>
        <v>107109.29985000001</v>
      </c>
      <c r="E26" s="83">
        <f t="shared" si="0"/>
        <v>121150.39999999999</v>
      </c>
      <c r="F26" s="83">
        <f t="shared" si="0"/>
        <v>133871.80000000002</v>
      </c>
      <c r="G26" s="83">
        <f t="shared" si="0"/>
        <v>145504.4</v>
      </c>
      <c r="H26" s="83">
        <f t="shared" si="0"/>
        <v>155750.20000000001</v>
      </c>
      <c r="I26" s="83">
        <f>I28+I29+I30+I31</f>
        <v>185799.2</v>
      </c>
      <c r="J26" s="83">
        <f>SUM(J28:J31)</f>
        <v>160352</v>
      </c>
      <c r="K26" s="83">
        <f>SUM(K28:K31)</f>
        <v>139955.29999999999</v>
      </c>
      <c r="L26" s="83">
        <f>SUM(L28:L31)</f>
        <v>133574.1</v>
      </c>
      <c r="M26" s="83">
        <f>SUM(C26:L27)</f>
        <v>1384115.1578500001</v>
      </c>
    </row>
    <row r="27" spans="1:15" ht="15.75" x14ac:dyDescent="0.25">
      <c r="A27" s="79"/>
      <c r="B27" s="3" t="s">
        <v>13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O27" s="28"/>
    </row>
    <row r="28" spans="1:15" ht="30.75" customHeight="1" x14ac:dyDescent="0.25">
      <c r="A28" s="79"/>
      <c r="B28" s="3" t="s">
        <v>14</v>
      </c>
      <c r="C28" s="31">
        <v>0</v>
      </c>
      <c r="D28" s="31">
        <v>0</v>
      </c>
      <c r="E28" s="31">
        <f>'[2]Прил 5 ДОП'!$G$13</f>
        <v>0</v>
      </c>
      <c r="F28" s="31">
        <f>'[3]Прил4 ДОП'!$H$15</f>
        <v>0</v>
      </c>
      <c r="G28" s="31">
        <f>'[2]Прил 5 ДОП'!$I$13</f>
        <v>0</v>
      </c>
      <c r="H28" s="31">
        <v>2967.1</v>
      </c>
      <c r="I28" s="31">
        <f>'[5]Прил 5 ДОП'!$M$15</f>
        <v>561.20000000000005</v>
      </c>
      <c r="J28" s="31">
        <f>'[2]Прил 5 ДОП'!$K$13</f>
        <v>0</v>
      </c>
      <c r="K28" s="38">
        <f>'[2]Прил 5 ДОП'!$K$13</f>
        <v>0</v>
      </c>
      <c r="L28" s="31">
        <f>'[2]Прил 5 ДОП'!$K$13</f>
        <v>0</v>
      </c>
      <c r="M28" s="31">
        <f>SUM(C28:L28)</f>
        <v>3528.3</v>
      </c>
    </row>
    <row r="29" spans="1:15" ht="69" customHeight="1" x14ac:dyDescent="0.25">
      <c r="A29" s="79"/>
      <c r="B29" s="3" t="s">
        <v>15</v>
      </c>
      <c r="C29" s="31">
        <v>2202.6</v>
      </c>
      <c r="D29" s="31">
        <f>'[4]Прил 5 ДОП'!$H$20</f>
        <v>4594.9030000000002</v>
      </c>
      <c r="E29" s="31">
        <v>1833.9</v>
      </c>
      <c r="F29" s="31">
        <v>2618.1999999999998</v>
      </c>
      <c r="G29" s="31">
        <v>7541.8</v>
      </c>
      <c r="H29" s="31">
        <f>6366.7-2967.1</f>
        <v>3399.6</v>
      </c>
      <c r="I29" s="31">
        <f>'[5]Прил 5 ДОП'!$M$16</f>
        <v>2813.3</v>
      </c>
      <c r="J29" s="31">
        <v>3104.4</v>
      </c>
      <c r="K29" s="38">
        <v>1366.9</v>
      </c>
      <c r="L29" s="31">
        <v>1382.4</v>
      </c>
      <c r="M29" s="31">
        <f>SUM(C29:L29)</f>
        <v>30858.003000000001</v>
      </c>
    </row>
    <row r="30" spans="1:15" ht="18" customHeight="1" x14ac:dyDescent="0.25">
      <c r="A30" s="79"/>
      <c r="B30" s="3" t="s">
        <v>16</v>
      </c>
      <c r="C30" s="31">
        <v>0</v>
      </c>
      <c r="D30" s="31">
        <v>0</v>
      </c>
      <c r="E30" s="31">
        <f>'[2]Прил 5 ДОП'!$G$15</f>
        <v>0</v>
      </c>
      <c r="F30" s="31">
        <f>'[3]Прил4 ДОП'!$H$17</f>
        <v>0</v>
      </c>
      <c r="G30" s="31">
        <f>'[2]Прил 5 ДОП'!$I$15</f>
        <v>0</v>
      </c>
      <c r="H30" s="31">
        <f>'[2]Прил 5 ДОП'!$J$15</f>
        <v>0</v>
      </c>
      <c r="I30" s="31">
        <f>'[2]Прил 5 ДОП'!$K$15</f>
        <v>0</v>
      </c>
      <c r="J30" s="31">
        <f>'[2]Прил 5 ДОП'!$K$15</f>
        <v>0</v>
      </c>
      <c r="K30" s="38">
        <f>'[2]Прил 5 ДОП'!$K$15</f>
        <v>0</v>
      </c>
      <c r="L30" s="31">
        <f>'[2]Прил 5 ДОП'!$K$15</f>
        <v>0</v>
      </c>
      <c r="M30" s="31">
        <f>SUM(C30:L30)</f>
        <v>0</v>
      </c>
    </row>
    <row r="31" spans="1:15" ht="86.25" customHeight="1" x14ac:dyDescent="0.25">
      <c r="A31" s="80"/>
      <c r="B31" s="3" t="s">
        <v>17</v>
      </c>
      <c r="C31" s="31">
        <v>98845.857999999993</v>
      </c>
      <c r="D31" s="31">
        <f>'[4]Прил 5 ДОП'!$H$22</f>
        <v>102514.39685</v>
      </c>
      <c r="E31" s="31">
        <v>119316.5</v>
      </c>
      <c r="F31" s="31">
        <v>131253.6</v>
      </c>
      <c r="G31" s="31">
        <v>137962.6</v>
      </c>
      <c r="H31" s="31">
        <v>149383.5</v>
      </c>
      <c r="I31" s="31">
        <v>182424.7</v>
      </c>
      <c r="J31" s="31">
        <v>157247.6</v>
      </c>
      <c r="K31" s="38">
        <v>138588.4</v>
      </c>
      <c r="L31" s="31">
        <v>132191.70000000001</v>
      </c>
      <c r="M31" s="31">
        <f>SUM(C31:L31)</f>
        <v>1349728.85485</v>
      </c>
    </row>
    <row r="32" spans="1:15" ht="189.75" customHeight="1" x14ac:dyDescent="0.25">
      <c r="A32" s="1" t="s">
        <v>18</v>
      </c>
      <c r="B32" s="43" t="s">
        <v>73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</sheetData>
  <mergeCells count="33">
    <mergeCell ref="H9:M9"/>
    <mergeCell ref="H10:M10"/>
    <mergeCell ref="H11:M11"/>
    <mergeCell ref="H3:M3"/>
    <mergeCell ref="H4:M4"/>
    <mergeCell ref="H5:M5"/>
    <mergeCell ref="H6:M6"/>
    <mergeCell ref="H8:M8"/>
    <mergeCell ref="G16:M16"/>
    <mergeCell ref="A24:A31"/>
    <mergeCell ref="B24:B25"/>
    <mergeCell ref="F26:F27"/>
    <mergeCell ref="G26:G27"/>
    <mergeCell ref="M26:M27"/>
    <mergeCell ref="J26:J27"/>
    <mergeCell ref="L26:L27"/>
    <mergeCell ref="K26:K27"/>
    <mergeCell ref="G13:M13"/>
    <mergeCell ref="B32:M32"/>
    <mergeCell ref="H26:H27"/>
    <mergeCell ref="B22:M22"/>
    <mergeCell ref="B23:M23"/>
    <mergeCell ref="E26:E27"/>
    <mergeCell ref="C24:M24"/>
    <mergeCell ref="C26:C27"/>
    <mergeCell ref="D26:D27"/>
    <mergeCell ref="B21:M21"/>
    <mergeCell ref="I26:I27"/>
    <mergeCell ref="B20:M20"/>
    <mergeCell ref="A17:M17"/>
    <mergeCell ref="B19:M19"/>
    <mergeCell ref="G14:M14"/>
    <mergeCell ref="G15:M15"/>
  </mergeCells>
  <pageMargins left="0.70866141732283472" right="0.31496062992125984" top="0.78740157480314965" bottom="0.19685039370078741" header="0.31496062992125984" footer="0.31496062992125984"/>
  <pageSetup paperSize="9" scale="8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2" workbookViewId="0">
      <selection activeCell="M27" sqref="M27:M28"/>
    </sheetView>
  </sheetViews>
  <sheetFormatPr defaultRowHeight="15" x14ac:dyDescent="0.25"/>
  <cols>
    <col min="1" max="1" width="18.5703125" customWidth="1"/>
    <col min="2" max="2" width="21" customWidth="1"/>
    <col min="3" max="3" width="10.140625" customWidth="1"/>
    <col min="4" max="4" width="9.5703125" customWidth="1"/>
    <col min="5" max="5" width="10.28515625" customWidth="1"/>
    <col min="6" max="7" width="10" customWidth="1"/>
    <col min="8" max="8" width="10.5703125" customWidth="1"/>
    <col min="9" max="9" width="10.28515625" customWidth="1"/>
    <col min="10" max="10" width="11.28515625" customWidth="1"/>
    <col min="11" max="11" width="10" customWidth="1"/>
    <col min="12" max="13" width="9.85546875" customWidth="1"/>
  </cols>
  <sheetData>
    <row r="1" spans="6:13" hidden="1" x14ac:dyDescent="0.25"/>
    <row r="2" spans="6:13" hidden="1" x14ac:dyDescent="0.25">
      <c r="H2" s="30"/>
      <c r="I2" s="30"/>
      <c r="J2" s="30" t="s">
        <v>60</v>
      </c>
      <c r="K2" s="30"/>
      <c r="L2" s="30"/>
      <c r="M2" s="30"/>
    </row>
    <row r="3" spans="6:13" hidden="1" x14ac:dyDescent="0.25">
      <c r="H3" s="61" t="s">
        <v>61</v>
      </c>
      <c r="I3" s="61"/>
      <c r="J3" s="61"/>
      <c r="K3" s="61"/>
      <c r="L3" s="61"/>
      <c r="M3" s="61"/>
    </row>
    <row r="4" spans="6:13" hidden="1" x14ac:dyDescent="0.25">
      <c r="H4" s="61" t="s">
        <v>62</v>
      </c>
      <c r="I4" s="61"/>
      <c r="J4" s="61"/>
      <c r="K4" s="61"/>
      <c r="L4" s="61"/>
      <c r="M4" s="61"/>
    </row>
    <row r="5" spans="6:13" hidden="1" x14ac:dyDescent="0.25">
      <c r="H5" s="61" t="s">
        <v>63</v>
      </c>
      <c r="I5" s="61"/>
      <c r="J5" s="61"/>
      <c r="K5" s="61"/>
      <c r="L5" s="61"/>
      <c r="M5" s="61"/>
    </row>
    <row r="6" spans="6:13" hidden="1" x14ac:dyDescent="0.25">
      <c r="H6" s="61" t="s">
        <v>64</v>
      </c>
      <c r="I6" s="61"/>
      <c r="J6" s="61"/>
      <c r="K6" s="61"/>
      <c r="L6" s="61"/>
      <c r="M6" s="61"/>
    </row>
    <row r="7" spans="6:13" hidden="1" x14ac:dyDescent="0.25"/>
    <row r="8" spans="6:13" hidden="1" x14ac:dyDescent="0.25">
      <c r="H8" s="61" t="s">
        <v>65</v>
      </c>
      <c r="I8" s="61"/>
      <c r="J8" s="61"/>
      <c r="K8" s="61"/>
      <c r="L8" s="61"/>
      <c r="M8" s="61"/>
    </row>
    <row r="9" spans="6:13" hidden="1" x14ac:dyDescent="0.25">
      <c r="H9" s="61" t="s">
        <v>62</v>
      </c>
      <c r="I9" s="61"/>
      <c r="J9" s="61"/>
      <c r="K9" s="61"/>
      <c r="L9" s="61"/>
      <c r="M9" s="61"/>
    </row>
    <row r="10" spans="6:13" hidden="1" x14ac:dyDescent="0.25">
      <c r="H10" s="61" t="s">
        <v>66</v>
      </c>
      <c r="I10" s="61"/>
      <c r="J10" s="61"/>
      <c r="K10" s="61"/>
      <c r="L10" s="61"/>
      <c r="M10" s="61"/>
    </row>
    <row r="11" spans="6:13" hidden="1" x14ac:dyDescent="0.25">
      <c r="H11" s="61" t="s">
        <v>69</v>
      </c>
      <c r="I11" s="61"/>
      <c r="J11" s="61"/>
      <c r="K11" s="61"/>
      <c r="L11" s="61"/>
      <c r="M11" s="61"/>
    </row>
    <row r="12" spans="6:13" hidden="1" x14ac:dyDescent="0.25"/>
    <row r="13" spans="6:13" hidden="1" x14ac:dyDescent="0.25"/>
    <row r="14" spans="6:13" ht="15.75" x14ac:dyDescent="0.25">
      <c r="G14" s="65" t="s">
        <v>55</v>
      </c>
      <c r="H14" s="65"/>
      <c r="I14" s="65"/>
      <c r="J14" s="65"/>
      <c r="K14" s="65"/>
      <c r="L14" s="65"/>
      <c r="M14" s="65"/>
    </row>
    <row r="15" spans="6:13" x14ac:dyDescent="0.25">
      <c r="F15" s="11"/>
      <c r="G15" s="61" t="s">
        <v>0</v>
      </c>
      <c r="H15" s="61"/>
      <c r="I15" s="61"/>
      <c r="J15" s="61"/>
      <c r="K15" s="61"/>
      <c r="L15" s="61"/>
      <c r="M15" s="61"/>
    </row>
    <row r="16" spans="6:13" x14ac:dyDescent="0.25">
      <c r="F16" s="11"/>
      <c r="G16" s="61" t="s">
        <v>1</v>
      </c>
      <c r="H16" s="61"/>
      <c r="I16" s="61"/>
      <c r="J16" s="61"/>
      <c r="K16" s="61"/>
      <c r="L16" s="61"/>
      <c r="M16" s="61"/>
    </row>
    <row r="17" spans="1:13" ht="168.75" hidden="1" customHeight="1" x14ac:dyDescent="0.25">
      <c r="F17" s="9"/>
      <c r="G17" s="82" t="s">
        <v>59</v>
      </c>
      <c r="H17" s="82"/>
      <c r="I17" s="82"/>
      <c r="J17" s="82"/>
      <c r="K17" s="82"/>
      <c r="L17" s="82"/>
      <c r="M17" s="82"/>
    </row>
    <row r="18" spans="1:13" ht="15.75" x14ac:dyDescent="0.25">
      <c r="A18" s="81" t="s">
        <v>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20" spans="1:13" ht="31.5" customHeight="1" x14ac:dyDescent="0.25">
      <c r="A20" s="1" t="s">
        <v>3</v>
      </c>
      <c r="B20" s="43" t="s">
        <v>24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39.75" customHeight="1" x14ac:dyDescent="0.25">
      <c r="A21" s="1" t="s">
        <v>4</v>
      </c>
      <c r="B21" s="43" t="s">
        <v>31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30" customHeight="1" x14ac:dyDescent="0.25">
      <c r="A22" s="1" t="s">
        <v>5</v>
      </c>
      <c r="B22" s="43" t="s">
        <v>42</v>
      </c>
      <c r="C22" s="43"/>
      <c r="D22" s="43"/>
      <c r="E22" s="43"/>
      <c r="F22" s="77"/>
      <c r="G22" s="77"/>
      <c r="H22" s="77"/>
      <c r="I22" s="77"/>
      <c r="J22" s="77"/>
      <c r="K22" s="77"/>
      <c r="L22" s="77"/>
      <c r="M22" s="77"/>
    </row>
    <row r="23" spans="1:13" ht="36.75" customHeight="1" x14ac:dyDescent="0.25">
      <c r="A23" s="1" t="s">
        <v>6</v>
      </c>
      <c r="B23" s="43" t="s">
        <v>25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32.25" customHeight="1" x14ac:dyDescent="0.25">
      <c r="A24" s="1" t="s">
        <v>7</v>
      </c>
      <c r="B24" s="43" t="s">
        <v>76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21.75" customHeight="1" x14ac:dyDescent="0.25">
      <c r="A25" s="78" t="s">
        <v>8</v>
      </c>
      <c r="B25" s="87" t="s">
        <v>9</v>
      </c>
      <c r="C25" s="84" t="s">
        <v>29</v>
      </c>
      <c r="D25" s="85"/>
      <c r="E25" s="85"/>
      <c r="F25" s="85"/>
      <c r="G25" s="85"/>
      <c r="H25" s="85"/>
      <c r="I25" s="85"/>
      <c r="J25" s="85"/>
      <c r="K25" s="85"/>
      <c r="L25" s="85"/>
      <c r="M25" s="86"/>
    </row>
    <row r="26" spans="1:13" ht="19.5" customHeight="1" x14ac:dyDescent="0.25">
      <c r="A26" s="79"/>
      <c r="B26" s="87"/>
      <c r="C26" s="8" t="s">
        <v>40</v>
      </c>
      <c r="D26" s="8" t="s">
        <v>41</v>
      </c>
      <c r="E26" s="8" t="s">
        <v>10</v>
      </c>
      <c r="F26" s="8" t="s">
        <v>23</v>
      </c>
      <c r="G26" s="15" t="s">
        <v>34</v>
      </c>
      <c r="H26" s="15" t="s">
        <v>35</v>
      </c>
      <c r="I26" s="15" t="s">
        <v>36</v>
      </c>
      <c r="J26" s="15" t="s">
        <v>44</v>
      </c>
      <c r="K26" s="15" t="s">
        <v>50</v>
      </c>
      <c r="L26" s="15" t="s">
        <v>74</v>
      </c>
      <c r="M26" s="15" t="s">
        <v>11</v>
      </c>
    </row>
    <row r="27" spans="1:13" ht="15.75" x14ac:dyDescent="0.25">
      <c r="A27" s="79"/>
      <c r="B27" s="3" t="s">
        <v>12</v>
      </c>
      <c r="C27" s="88">
        <f t="shared" ref="C27:H27" si="0">SUM(C29:C32)</f>
        <v>2720.45</v>
      </c>
      <c r="D27" s="88">
        <f t="shared" si="0"/>
        <v>2757.2197000000001</v>
      </c>
      <c r="E27" s="88">
        <f t="shared" si="0"/>
        <v>3253.6</v>
      </c>
      <c r="F27" s="88">
        <f t="shared" si="0"/>
        <v>4045.3</v>
      </c>
      <c r="G27" s="83">
        <f t="shared" si="0"/>
        <v>4181.3</v>
      </c>
      <c r="H27" s="83">
        <f t="shared" si="0"/>
        <v>4273.7</v>
      </c>
      <c r="I27" s="83">
        <f>SUM(I29:I32)</f>
        <v>4561.3</v>
      </c>
      <c r="J27" s="83">
        <f>SUM(J29:J32)</f>
        <v>4626.3</v>
      </c>
      <c r="K27" s="83">
        <f>SUM(K29:K32)</f>
        <v>4418.1000000000004</v>
      </c>
      <c r="L27" s="83">
        <f>SUM(L29:L32)</f>
        <v>4094.3</v>
      </c>
      <c r="M27" s="83">
        <f>SUM(C27:L28)+0.1</f>
        <v>38931.669699999999</v>
      </c>
    </row>
    <row r="28" spans="1:13" ht="15.75" x14ac:dyDescent="0.25">
      <c r="A28" s="79"/>
      <c r="B28" s="3" t="s">
        <v>13</v>
      </c>
      <c r="C28" s="88"/>
      <c r="D28" s="88"/>
      <c r="E28" s="88"/>
      <c r="F28" s="88"/>
      <c r="G28" s="83"/>
      <c r="H28" s="83"/>
      <c r="I28" s="83"/>
      <c r="J28" s="83"/>
      <c r="K28" s="83"/>
      <c r="L28" s="83"/>
      <c r="M28" s="83"/>
    </row>
    <row r="29" spans="1:13" ht="48.75" customHeight="1" x14ac:dyDescent="0.25">
      <c r="A29" s="79"/>
      <c r="B29" s="3" t="s">
        <v>14</v>
      </c>
      <c r="C29" s="6">
        <v>0</v>
      </c>
      <c r="D29" s="6">
        <v>0</v>
      </c>
      <c r="E29" s="26">
        <f>[2]ЦДИК!$G$13</f>
        <v>0</v>
      </c>
      <c r="F29" s="26">
        <f>[2]ЦДИК!$H$13</f>
        <v>0</v>
      </c>
      <c r="G29" s="27">
        <f>[2]ЦДИК!$I$13</f>
        <v>0</v>
      </c>
      <c r="H29" s="29">
        <f>[2]ЦДИК!$J$13</f>
        <v>0</v>
      </c>
      <c r="I29" s="27">
        <f>[2]ЦДИК!$K$13</f>
        <v>0</v>
      </c>
      <c r="J29" s="27">
        <f>[2]ЦДИК!$K$13</f>
        <v>0</v>
      </c>
      <c r="K29" s="38">
        <f>[2]ЦДИК!$K$13</f>
        <v>0</v>
      </c>
      <c r="L29" s="27">
        <f>[2]ЦДИК!$K$13</f>
        <v>0</v>
      </c>
      <c r="M29" s="27">
        <f>SUM(C29:L29)</f>
        <v>0</v>
      </c>
    </row>
    <row r="30" spans="1:13" ht="33.75" customHeight="1" x14ac:dyDescent="0.25">
      <c r="A30" s="79"/>
      <c r="B30" s="3" t="s">
        <v>15</v>
      </c>
      <c r="C30" s="6">
        <v>0</v>
      </c>
      <c r="D30" s="6">
        <v>0</v>
      </c>
      <c r="E30" s="26">
        <f>[2]ЦДИК!$G$14</f>
        <v>0</v>
      </c>
      <c r="F30" s="26">
        <f>[2]ЦДИК!$H$14</f>
        <v>0</v>
      </c>
      <c r="G30" s="27">
        <f>[2]ЦДИК!$I$14</f>
        <v>0</v>
      </c>
      <c r="H30" s="29">
        <f>[2]ЦДИК!$J$14</f>
        <v>0</v>
      </c>
      <c r="I30" s="27">
        <f>[2]ЦДИК!$K$14</f>
        <v>0</v>
      </c>
      <c r="J30" s="27">
        <f>[2]ЦДИК!$K$14</f>
        <v>0</v>
      </c>
      <c r="K30" s="38">
        <f>[2]ЦДИК!$K$14</f>
        <v>0</v>
      </c>
      <c r="L30" s="27">
        <f>[2]ЦДИК!$K$14</f>
        <v>0</v>
      </c>
      <c r="M30" s="27">
        <f>SUM(C30:L30)</f>
        <v>0</v>
      </c>
    </row>
    <row r="31" spans="1:13" ht="31.5" x14ac:dyDescent="0.25">
      <c r="A31" s="79"/>
      <c r="B31" s="3" t="s">
        <v>16</v>
      </c>
      <c r="C31" s="6">
        <v>0</v>
      </c>
      <c r="D31" s="6">
        <v>0</v>
      </c>
      <c r="E31" s="26">
        <f>[2]ЦДИК!$G$15</f>
        <v>0</v>
      </c>
      <c r="F31" s="26">
        <f>[2]ЦДИК!$H$15</f>
        <v>0</v>
      </c>
      <c r="G31" s="27">
        <f>[2]ЦДИК!$I$15</f>
        <v>0</v>
      </c>
      <c r="H31" s="29">
        <f>[2]ЦДИК!$J$15</f>
        <v>0</v>
      </c>
      <c r="I31" s="27">
        <f>[2]ЦДИК!$K$15</f>
        <v>0</v>
      </c>
      <c r="J31" s="27">
        <f>[2]ЦДИК!$K$15</f>
        <v>0</v>
      </c>
      <c r="K31" s="38">
        <f>[2]ЦДИК!$K$15</f>
        <v>0</v>
      </c>
      <c r="L31" s="27">
        <f>[2]ЦДИК!$K$15</f>
        <v>0</v>
      </c>
      <c r="M31" s="27">
        <f>SUM(C31:L31)</f>
        <v>0</v>
      </c>
    </row>
    <row r="32" spans="1:13" ht="84.75" customHeight="1" x14ac:dyDescent="0.25">
      <c r="A32" s="80"/>
      <c r="B32" s="3" t="s">
        <v>17</v>
      </c>
      <c r="C32" s="6">
        <v>2720.45</v>
      </c>
      <c r="D32" s="6">
        <f>'[4]Прил 4 ЦДиК'!$F$18</f>
        <v>2757.2197000000001</v>
      </c>
      <c r="E32" s="26">
        <v>3253.6</v>
      </c>
      <c r="F32" s="26">
        <v>4045.3</v>
      </c>
      <c r="G32" s="27">
        <v>4181.3</v>
      </c>
      <c r="H32" s="29">
        <v>4273.7</v>
      </c>
      <c r="I32" s="27">
        <v>4561.3</v>
      </c>
      <c r="J32" s="27">
        <v>4626.3</v>
      </c>
      <c r="K32" s="38">
        <v>4418.1000000000004</v>
      </c>
      <c r="L32" s="27">
        <v>4094.3</v>
      </c>
      <c r="M32" s="27">
        <f>SUM(C32:L32)+0.1</f>
        <v>38931.669699999999</v>
      </c>
    </row>
    <row r="33" spans="1:13" ht="69" customHeight="1" x14ac:dyDescent="0.25">
      <c r="A33" s="1" t="s">
        <v>18</v>
      </c>
      <c r="B33" s="43" t="s">
        <v>30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</sheetData>
  <mergeCells count="33">
    <mergeCell ref="H9:M9"/>
    <mergeCell ref="H10:M10"/>
    <mergeCell ref="H11:M11"/>
    <mergeCell ref="H3:M3"/>
    <mergeCell ref="H4:M4"/>
    <mergeCell ref="H5:M5"/>
    <mergeCell ref="H6:M6"/>
    <mergeCell ref="H8:M8"/>
    <mergeCell ref="G17:M17"/>
    <mergeCell ref="A25:A32"/>
    <mergeCell ref="B25:B26"/>
    <mergeCell ref="F27:F28"/>
    <mergeCell ref="G27:G28"/>
    <mergeCell ref="M27:M28"/>
    <mergeCell ref="J27:J28"/>
    <mergeCell ref="L27:L28"/>
    <mergeCell ref="K27:K28"/>
    <mergeCell ref="G14:M14"/>
    <mergeCell ref="B33:M33"/>
    <mergeCell ref="H27:H28"/>
    <mergeCell ref="B22:M22"/>
    <mergeCell ref="B23:M23"/>
    <mergeCell ref="B24:M24"/>
    <mergeCell ref="E27:E28"/>
    <mergeCell ref="I27:I28"/>
    <mergeCell ref="C25:M25"/>
    <mergeCell ref="C27:C28"/>
    <mergeCell ref="D27:D28"/>
    <mergeCell ref="B21:M21"/>
    <mergeCell ref="A18:M18"/>
    <mergeCell ref="B20:M20"/>
    <mergeCell ref="G15:M15"/>
    <mergeCell ref="G16:M16"/>
  </mergeCells>
  <pageMargins left="0.31496062992125984" right="0.11811023622047245" top="0.59055118110236227" bottom="0.19685039370078741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21" workbookViewId="0">
      <selection activeCell="M26" sqref="M26:M27"/>
    </sheetView>
  </sheetViews>
  <sheetFormatPr defaultRowHeight="15" x14ac:dyDescent="0.25"/>
  <cols>
    <col min="1" max="1" width="19.28515625" customWidth="1"/>
    <col min="2" max="2" width="21.85546875" customWidth="1"/>
    <col min="3" max="3" width="10.28515625" customWidth="1"/>
    <col min="4" max="4" width="10.140625" customWidth="1"/>
    <col min="5" max="5" width="9.7109375" customWidth="1"/>
    <col min="6" max="6" width="9.5703125" customWidth="1"/>
    <col min="7" max="7" width="9.42578125" customWidth="1"/>
    <col min="8" max="9" width="10" customWidth="1"/>
    <col min="10" max="11" width="10.140625" customWidth="1"/>
    <col min="12" max="12" width="11.28515625" customWidth="1"/>
    <col min="13" max="13" width="10.28515625" customWidth="1"/>
  </cols>
  <sheetData>
    <row r="1" spans="6:13" hidden="1" x14ac:dyDescent="0.25"/>
    <row r="2" spans="6:13" hidden="1" x14ac:dyDescent="0.25">
      <c r="H2" s="30"/>
      <c r="I2" s="30"/>
      <c r="J2" s="30" t="s">
        <v>60</v>
      </c>
      <c r="K2" s="30"/>
      <c r="L2" s="30"/>
      <c r="M2" s="30"/>
    </row>
    <row r="3" spans="6:13" hidden="1" x14ac:dyDescent="0.25">
      <c r="H3" s="61" t="s">
        <v>61</v>
      </c>
      <c r="I3" s="61"/>
      <c r="J3" s="61"/>
      <c r="K3" s="61"/>
      <c r="L3" s="61"/>
      <c r="M3" s="61"/>
    </row>
    <row r="4" spans="6:13" hidden="1" x14ac:dyDescent="0.25">
      <c r="H4" s="61" t="s">
        <v>62</v>
      </c>
      <c r="I4" s="61"/>
      <c r="J4" s="61"/>
      <c r="K4" s="61"/>
      <c r="L4" s="61"/>
      <c r="M4" s="61"/>
    </row>
    <row r="5" spans="6:13" hidden="1" x14ac:dyDescent="0.25">
      <c r="H5" s="61" t="s">
        <v>63</v>
      </c>
      <c r="I5" s="61"/>
      <c r="J5" s="61"/>
      <c r="K5" s="61"/>
      <c r="L5" s="61"/>
      <c r="M5" s="61"/>
    </row>
    <row r="6" spans="6:13" hidden="1" x14ac:dyDescent="0.25">
      <c r="H6" s="61" t="s">
        <v>64</v>
      </c>
      <c r="I6" s="61"/>
      <c r="J6" s="61"/>
      <c r="K6" s="61"/>
      <c r="L6" s="61"/>
      <c r="M6" s="61"/>
    </row>
    <row r="7" spans="6:13" hidden="1" x14ac:dyDescent="0.25"/>
    <row r="8" spans="6:13" hidden="1" x14ac:dyDescent="0.25">
      <c r="H8" s="61" t="s">
        <v>65</v>
      </c>
      <c r="I8" s="61"/>
      <c r="J8" s="61"/>
      <c r="K8" s="61"/>
      <c r="L8" s="61"/>
      <c r="M8" s="61"/>
    </row>
    <row r="9" spans="6:13" hidden="1" x14ac:dyDescent="0.25">
      <c r="H9" s="61" t="s">
        <v>62</v>
      </c>
      <c r="I9" s="61"/>
      <c r="J9" s="61"/>
      <c r="K9" s="61"/>
      <c r="L9" s="61"/>
      <c r="M9" s="61"/>
    </row>
    <row r="10" spans="6:13" hidden="1" x14ac:dyDescent="0.25">
      <c r="H10" s="61" t="s">
        <v>66</v>
      </c>
      <c r="I10" s="61"/>
      <c r="J10" s="61"/>
      <c r="K10" s="61"/>
      <c r="L10" s="61"/>
      <c r="M10" s="61"/>
    </row>
    <row r="11" spans="6:13" hidden="1" x14ac:dyDescent="0.25">
      <c r="H11" s="61" t="s">
        <v>70</v>
      </c>
      <c r="I11" s="61"/>
      <c r="J11" s="61"/>
      <c r="K11" s="61"/>
      <c r="L11" s="61"/>
      <c r="M11" s="61"/>
    </row>
    <row r="12" spans="6:13" hidden="1" x14ac:dyDescent="0.25"/>
    <row r="13" spans="6:13" ht="15.75" x14ac:dyDescent="0.25">
      <c r="G13" s="65" t="s">
        <v>56</v>
      </c>
      <c r="H13" s="65"/>
      <c r="I13" s="65"/>
      <c r="J13" s="65"/>
      <c r="K13" s="65"/>
      <c r="L13" s="65"/>
      <c r="M13" s="65"/>
    </row>
    <row r="14" spans="6:13" x14ac:dyDescent="0.25">
      <c r="F14" s="11"/>
      <c r="G14" s="61" t="s">
        <v>0</v>
      </c>
      <c r="H14" s="61"/>
      <c r="I14" s="61"/>
      <c r="J14" s="61"/>
      <c r="K14" s="61"/>
      <c r="L14" s="61"/>
      <c r="M14" s="61"/>
    </row>
    <row r="15" spans="6:13" x14ac:dyDescent="0.25">
      <c r="F15" s="11"/>
      <c r="G15" s="61" t="s">
        <v>1</v>
      </c>
      <c r="H15" s="61"/>
      <c r="I15" s="61"/>
      <c r="J15" s="61"/>
      <c r="K15" s="61"/>
      <c r="L15" s="61"/>
      <c r="M15" s="61"/>
    </row>
    <row r="16" spans="6:13" ht="158.25" hidden="1" customHeight="1" x14ac:dyDescent="0.25">
      <c r="F16" s="9"/>
      <c r="G16" s="82" t="s">
        <v>59</v>
      </c>
      <c r="H16" s="82"/>
      <c r="I16" s="82"/>
      <c r="J16" s="82"/>
      <c r="K16" s="82"/>
      <c r="L16" s="82"/>
      <c r="M16" s="82"/>
    </row>
    <row r="17" spans="1:16" ht="15.75" x14ac:dyDescent="0.25">
      <c r="A17" s="81" t="s">
        <v>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9" spans="1:16" ht="33" customHeight="1" x14ac:dyDescent="0.25">
      <c r="A19" s="1" t="s">
        <v>3</v>
      </c>
      <c r="B19" s="89" t="s">
        <v>26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</row>
    <row r="20" spans="1:16" ht="24.75" customHeight="1" x14ac:dyDescent="0.25">
      <c r="A20" s="1" t="s">
        <v>4</v>
      </c>
      <c r="B20" s="89" t="s">
        <v>37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</row>
    <row r="21" spans="1:16" ht="47.25" customHeight="1" x14ac:dyDescent="0.25">
      <c r="A21" s="1" t="s">
        <v>5</v>
      </c>
      <c r="B21" s="58" t="s">
        <v>42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1:16" ht="57.75" customHeight="1" x14ac:dyDescent="0.25">
      <c r="A22" s="1" t="s">
        <v>6</v>
      </c>
      <c r="B22" s="89" t="s">
        <v>45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</row>
    <row r="23" spans="1:16" ht="34.5" customHeight="1" x14ac:dyDescent="0.25">
      <c r="A23" s="1" t="s">
        <v>7</v>
      </c>
      <c r="B23" s="89" t="s">
        <v>76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</row>
    <row r="24" spans="1:16" ht="17.25" customHeight="1" x14ac:dyDescent="0.25">
      <c r="A24" s="78" t="s">
        <v>8</v>
      </c>
      <c r="B24" s="92" t="s">
        <v>9</v>
      </c>
      <c r="C24" s="48" t="s">
        <v>29</v>
      </c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1:16" ht="22.5" customHeight="1" x14ac:dyDescent="0.25">
      <c r="A25" s="79"/>
      <c r="B25" s="93"/>
      <c r="C25" s="16" t="s">
        <v>40</v>
      </c>
      <c r="D25" s="16" t="s">
        <v>41</v>
      </c>
      <c r="E25" s="16" t="s">
        <v>10</v>
      </c>
      <c r="F25" s="16" t="s">
        <v>23</v>
      </c>
      <c r="G25" s="16" t="s">
        <v>34</v>
      </c>
      <c r="H25" s="16" t="s">
        <v>35</v>
      </c>
      <c r="I25" s="16" t="s">
        <v>36</v>
      </c>
      <c r="J25" s="16" t="s">
        <v>44</v>
      </c>
      <c r="K25" s="16" t="s">
        <v>50</v>
      </c>
      <c r="L25" s="16" t="s">
        <v>74</v>
      </c>
      <c r="M25" s="16" t="s">
        <v>11</v>
      </c>
    </row>
    <row r="26" spans="1:16" ht="18" customHeight="1" x14ac:dyDescent="0.25">
      <c r="A26" s="79"/>
      <c r="B26" s="1" t="s">
        <v>12</v>
      </c>
      <c r="C26" s="75">
        <f t="shared" ref="C26:H26" si="0">SUM(C28:C31)</f>
        <v>8355.0999999999985</v>
      </c>
      <c r="D26" s="75">
        <f t="shared" si="0"/>
        <v>10058.200000000001</v>
      </c>
      <c r="E26" s="75">
        <f t="shared" si="0"/>
        <v>12704.1</v>
      </c>
      <c r="F26" s="75">
        <f t="shared" si="0"/>
        <v>12774.900000000001</v>
      </c>
      <c r="G26" s="75">
        <f t="shared" si="0"/>
        <v>15902.8</v>
      </c>
      <c r="H26" s="75">
        <f t="shared" si="0"/>
        <v>17711.2</v>
      </c>
      <c r="I26" s="75">
        <f>SUM(I28:I31)</f>
        <v>30218.3</v>
      </c>
      <c r="J26" s="75">
        <f>SUM(J28:J31)</f>
        <v>22434.5</v>
      </c>
      <c r="K26" s="75">
        <f>SUM(K28:K31)</f>
        <v>102766.3</v>
      </c>
      <c r="L26" s="75">
        <f>SUM(L28:L31)</f>
        <v>100168.90000000001</v>
      </c>
      <c r="M26" s="75">
        <f>SUM(C26:L27)</f>
        <v>333094.30000000005</v>
      </c>
    </row>
    <row r="27" spans="1:16" ht="18" customHeight="1" x14ac:dyDescent="0.25">
      <c r="A27" s="79"/>
      <c r="B27" s="1" t="s">
        <v>13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P27" s="28"/>
    </row>
    <row r="28" spans="1:16" ht="34.5" customHeight="1" x14ac:dyDescent="0.25">
      <c r="A28" s="79"/>
      <c r="B28" s="1" t="s">
        <v>14</v>
      </c>
      <c r="C28" s="36">
        <v>0</v>
      </c>
      <c r="D28" s="36">
        <v>0</v>
      </c>
      <c r="E28" s="31">
        <f>'[2]прил 5лето бригант'!$G$13</f>
        <v>0</v>
      </c>
      <c r="F28" s="31">
        <f>'[3]Прил 4 лето '!$H$15</f>
        <v>0</v>
      </c>
      <c r="G28" s="31">
        <f>'[2]прил 5лето бригант'!$I$13</f>
        <v>0</v>
      </c>
      <c r="H28" s="31">
        <f>'[2]прил 5лето бригант'!$J$13</f>
        <v>0</v>
      </c>
      <c r="I28" s="35">
        <v>0</v>
      </c>
      <c r="J28" s="31">
        <f>'[2]прил 5лето бригант'!$K$13</f>
        <v>0</v>
      </c>
      <c r="K28" s="38">
        <f>'[2]прил 5лето бригант'!$K$13</f>
        <v>0</v>
      </c>
      <c r="L28" s="31">
        <f>'[2]прил 5лето бригант'!$K$13</f>
        <v>0</v>
      </c>
      <c r="M28" s="31">
        <f>SUM(C28:L28)</f>
        <v>0</v>
      </c>
    </row>
    <row r="29" spans="1:16" ht="34.5" customHeight="1" x14ac:dyDescent="0.25">
      <c r="A29" s="79"/>
      <c r="B29" s="1" t="s">
        <v>15</v>
      </c>
      <c r="C29" s="31">
        <v>2431.1999999999998</v>
      </c>
      <c r="D29" s="31">
        <v>4271</v>
      </c>
      <c r="E29" s="31">
        <v>5266.3</v>
      </c>
      <c r="F29" s="31">
        <v>5571.3</v>
      </c>
      <c r="G29" s="31">
        <v>5642.7</v>
      </c>
      <c r="H29" s="31">
        <v>6065.7</v>
      </c>
      <c r="I29" s="31">
        <v>0</v>
      </c>
      <c r="J29" s="31">
        <v>6186.8</v>
      </c>
      <c r="K29" s="38">
        <v>90411.8</v>
      </c>
      <c r="L29" s="31">
        <v>88537.1</v>
      </c>
      <c r="M29" s="31">
        <f>SUM(C29:L29)</f>
        <v>214383.90000000002</v>
      </c>
    </row>
    <row r="30" spans="1:16" ht="23.25" customHeight="1" x14ac:dyDescent="0.25">
      <c r="A30" s="79"/>
      <c r="B30" s="1" t="s">
        <v>16</v>
      </c>
      <c r="C30" s="31">
        <v>0</v>
      </c>
      <c r="D30" s="31">
        <v>0</v>
      </c>
      <c r="E30" s="31">
        <f>'[2]прил 5лето бригант'!$G$15</f>
        <v>0</v>
      </c>
      <c r="F30" s="31">
        <f>'[2]прил 5лето бригант'!$H$15</f>
        <v>0</v>
      </c>
      <c r="G30" s="31">
        <f>'[2]Прил 5 ДОУ'!$I$15</f>
        <v>0</v>
      </c>
      <c r="H30" s="31">
        <f>'[2]прил 5лето бригант'!$J$15</f>
        <v>0</v>
      </c>
      <c r="I30" s="31">
        <v>0</v>
      </c>
      <c r="J30" s="31">
        <f>'[2]прил 5лето бригант'!$K$15</f>
        <v>0</v>
      </c>
      <c r="K30" s="38">
        <f>'[2]прил 5лето бригант'!$K$15</f>
        <v>0</v>
      </c>
      <c r="L30" s="31">
        <f>'[2]прил 5лето бригант'!$K$15</f>
        <v>0</v>
      </c>
      <c r="M30" s="31">
        <f>SUM(C30:L30)</f>
        <v>0</v>
      </c>
    </row>
    <row r="31" spans="1:16" ht="49.5" customHeight="1" x14ac:dyDescent="0.25">
      <c r="A31" s="80"/>
      <c r="B31" s="1" t="s">
        <v>17</v>
      </c>
      <c r="C31" s="31">
        <v>5923.9</v>
      </c>
      <c r="D31" s="31">
        <v>5787.2</v>
      </c>
      <c r="E31" s="31">
        <v>7437.8</v>
      </c>
      <c r="F31" s="31">
        <v>7203.6</v>
      </c>
      <c r="G31" s="31">
        <v>10260.1</v>
      </c>
      <c r="H31" s="31">
        <v>11645.5</v>
      </c>
      <c r="I31" s="31">
        <v>30218.3</v>
      </c>
      <c r="J31" s="31">
        <v>16247.7</v>
      </c>
      <c r="K31" s="38">
        <v>12354.5</v>
      </c>
      <c r="L31" s="31">
        <v>11631.8</v>
      </c>
      <c r="M31" s="31">
        <f>SUM(C31:L31)</f>
        <v>118710.39999999999</v>
      </c>
    </row>
    <row r="32" spans="1:16" ht="113.25" customHeight="1" x14ac:dyDescent="0.25">
      <c r="A32" s="1" t="s">
        <v>18</v>
      </c>
      <c r="B32" s="89" t="s">
        <v>32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</row>
  </sheetData>
  <mergeCells count="33">
    <mergeCell ref="H9:M9"/>
    <mergeCell ref="H10:M10"/>
    <mergeCell ref="H11:M11"/>
    <mergeCell ref="H3:M3"/>
    <mergeCell ref="H4:M4"/>
    <mergeCell ref="H5:M5"/>
    <mergeCell ref="H6:M6"/>
    <mergeCell ref="H8:M8"/>
    <mergeCell ref="G16:M16"/>
    <mergeCell ref="M26:M27"/>
    <mergeCell ref="E26:E27"/>
    <mergeCell ref="C24:M24"/>
    <mergeCell ref="C26:C27"/>
    <mergeCell ref="D26:D27"/>
    <mergeCell ref="J26:J27"/>
    <mergeCell ref="L26:L27"/>
    <mergeCell ref="K26:K27"/>
    <mergeCell ref="G13:M13"/>
    <mergeCell ref="B32:M32"/>
    <mergeCell ref="H26:H27"/>
    <mergeCell ref="B21:M21"/>
    <mergeCell ref="B22:M22"/>
    <mergeCell ref="B23:M23"/>
    <mergeCell ref="I26:I27"/>
    <mergeCell ref="B20:M20"/>
    <mergeCell ref="A17:M17"/>
    <mergeCell ref="B19:M19"/>
    <mergeCell ref="G14:M14"/>
    <mergeCell ref="G15:M15"/>
    <mergeCell ref="A24:A31"/>
    <mergeCell ref="B24:B25"/>
    <mergeCell ref="F26:F27"/>
    <mergeCell ref="G26:G27"/>
  </mergeCells>
  <pageMargins left="0.31496062992125984" right="0.11811023622047245" top="0.39370078740157483" bottom="0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21" workbookViewId="0">
      <selection activeCell="M26" sqref="M26:M27"/>
    </sheetView>
  </sheetViews>
  <sheetFormatPr defaultRowHeight="15" x14ac:dyDescent="0.25"/>
  <cols>
    <col min="1" max="1" width="16.5703125" customWidth="1"/>
    <col min="2" max="2" width="22.42578125" customWidth="1"/>
    <col min="3" max="3" width="9.42578125" customWidth="1"/>
    <col min="4" max="4" width="9.85546875" customWidth="1"/>
    <col min="5" max="5" width="11.5703125" customWidth="1"/>
    <col min="6" max="6" width="12.140625" customWidth="1"/>
    <col min="7" max="7" width="11.85546875" customWidth="1"/>
    <col min="8" max="9" width="11" customWidth="1"/>
    <col min="10" max="10" width="10.140625" customWidth="1"/>
    <col min="11" max="11" width="10.42578125" customWidth="1"/>
    <col min="12" max="12" width="11" customWidth="1"/>
    <col min="13" max="13" width="9.85546875" customWidth="1"/>
  </cols>
  <sheetData>
    <row r="1" spans="6:13" hidden="1" x14ac:dyDescent="0.25"/>
    <row r="2" spans="6:13" hidden="1" x14ac:dyDescent="0.25">
      <c r="H2" s="30"/>
      <c r="I2" s="30"/>
      <c r="J2" s="30" t="s">
        <v>60</v>
      </c>
      <c r="K2" s="30"/>
      <c r="L2" s="30"/>
      <c r="M2" s="30"/>
    </row>
    <row r="3" spans="6:13" hidden="1" x14ac:dyDescent="0.25">
      <c r="H3" s="61" t="s">
        <v>61</v>
      </c>
      <c r="I3" s="61"/>
      <c r="J3" s="61"/>
      <c r="K3" s="61"/>
      <c r="L3" s="61"/>
      <c r="M3" s="61"/>
    </row>
    <row r="4" spans="6:13" hidden="1" x14ac:dyDescent="0.25">
      <c r="H4" s="61" t="s">
        <v>62</v>
      </c>
      <c r="I4" s="61"/>
      <c r="J4" s="61"/>
      <c r="K4" s="61"/>
      <c r="L4" s="61"/>
      <c r="M4" s="61"/>
    </row>
    <row r="5" spans="6:13" hidden="1" x14ac:dyDescent="0.25">
      <c r="H5" s="61" t="s">
        <v>63</v>
      </c>
      <c r="I5" s="61"/>
      <c r="J5" s="61"/>
      <c r="K5" s="61"/>
      <c r="L5" s="61"/>
      <c r="M5" s="61"/>
    </row>
    <row r="6" spans="6:13" hidden="1" x14ac:dyDescent="0.25">
      <c r="H6" s="61" t="s">
        <v>64</v>
      </c>
      <c r="I6" s="61"/>
      <c r="J6" s="61"/>
      <c r="K6" s="61"/>
      <c r="L6" s="61"/>
      <c r="M6" s="61"/>
    </row>
    <row r="7" spans="6:13" hidden="1" x14ac:dyDescent="0.25"/>
    <row r="8" spans="6:13" hidden="1" x14ac:dyDescent="0.25">
      <c r="H8" s="61" t="s">
        <v>65</v>
      </c>
      <c r="I8" s="61"/>
      <c r="J8" s="61"/>
      <c r="K8" s="61"/>
      <c r="L8" s="61"/>
      <c r="M8" s="61"/>
    </row>
    <row r="9" spans="6:13" hidden="1" x14ac:dyDescent="0.25">
      <c r="H9" s="61" t="s">
        <v>62</v>
      </c>
      <c r="I9" s="61"/>
      <c r="J9" s="61"/>
      <c r="K9" s="61"/>
      <c r="L9" s="61"/>
      <c r="M9" s="61"/>
    </row>
    <row r="10" spans="6:13" hidden="1" x14ac:dyDescent="0.25">
      <c r="H10" s="61" t="s">
        <v>66</v>
      </c>
      <c r="I10" s="61"/>
      <c r="J10" s="61"/>
      <c r="K10" s="61"/>
      <c r="L10" s="61"/>
      <c r="M10" s="61"/>
    </row>
    <row r="11" spans="6:13" hidden="1" x14ac:dyDescent="0.25">
      <c r="H11" s="61" t="s">
        <v>71</v>
      </c>
      <c r="I11" s="61"/>
      <c r="J11" s="61"/>
      <c r="K11" s="61"/>
      <c r="L11" s="61"/>
      <c r="M11" s="61"/>
    </row>
    <row r="12" spans="6:13" hidden="1" x14ac:dyDescent="0.25"/>
    <row r="13" spans="6:13" ht="15.75" x14ac:dyDescent="0.25">
      <c r="G13" s="65" t="s">
        <v>57</v>
      </c>
      <c r="H13" s="65"/>
      <c r="I13" s="65"/>
      <c r="J13" s="65"/>
      <c r="K13" s="65"/>
      <c r="L13" s="65"/>
      <c r="M13" s="65"/>
    </row>
    <row r="14" spans="6:13" x14ac:dyDescent="0.25">
      <c r="F14" s="11"/>
      <c r="G14" s="61" t="s">
        <v>0</v>
      </c>
      <c r="H14" s="61"/>
      <c r="I14" s="61"/>
      <c r="J14" s="61"/>
      <c r="K14" s="61"/>
      <c r="L14" s="61"/>
      <c r="M14" s="61"/>
    </row>
    <row r="15" spans="6:13" x14ac:dyDescent="0.25">
      <c r="F15" s="11"/>
      <c r="G15" s="61" t="s">
        <v>1</v>
      </c>
      <c r="H15" s="61"/>
      <c r="I15" s="61"/>
      <c r="J15" s="61"/>
      <c r="K15" s="61"/>
      <c r="L15" s="61"/>
      <c r="M15" s="61"/>
    </row>
    <row r="16" spans="6:13" ht="136.5" hidden="1" customHeight="1" x14ac:dyDescent="0.25">
      <c r="G16" s="82" t="s">
        <v>59</v>
      </c>
      <c r="H16" s="82"/>
      <c r="I16" s="82"/>
      <c r="J16" s="82"/>
      <c r="K16" s="82"/>
      <c r="L16" s="82"/>
      <c r="M16" s="82"/>
    </row>
    <row r="17" spans="1:16" ht="15.75" x14ac:dyDescent="0.25">
      <c r="A17" s="81" t="s">
        <v>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9" spans="1:16" ht="30" customHeight="1" x14ac:dyDescent="0.25">
      <c r="A19" s="1" t="s">
        <v>3</v>
      </c>
      <c r="B19" s="43" t="s">
        <v>27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6" ht="66.75" customHeight="1" x14ac:dyDescent="0.25">
      <c r="A20" s="1" t="s">
        <v>4</v>
      </c>
      <c r="B20" s="43" t="s">
        <v>33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6" ht="48" customHeight="1" x14ac:dyDescent="0.25">
      <c r="A21" s="1" t="s">
        <v>5</v>
      </c>
      <c r="B21" s="58" t="s">
        <v>42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1:16" ht="52.5" customHeight="1" x14ac:dyDescent="0.25">
      <c r="A22" s="1" t="s">
        <v>6</v>
      </c>
      <c r="B22" s="43" t="s">
        <v>38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6" ht="32.25" customHeight="1" x14ac:dyDescent="0.25">
      <c r="A23" s="1" t="s">
        <v>7</v>
      </c>
      <c r="B23" s="43" t="s">
        <v>76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6" ht="22.5" customHeight="1" x14ac:dyDescent="0.25">
      <c r="A24" s="78" t="s">
        <v>8</v>
      </c>
      <c r="B24" s="47" t="s">
        <v>9</v>
      </c>
      <c r="C24" s="48" t="s">
        <v>29</v>
      </c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1:16" ht="22.5" customHeight="1" x14ac:dyDescent="0.25">
      <c r="A25" s="79"/>
      <c r="B25" s="47"/>
      <c r="C25" s="8" t="s">
        <v>40</v>
      </c>
      <c r="D25" s="8" t="s">
        <v>41</v>
      </c>
      <c r="E25" s="8" t="s">
        <v>10</v>
      </c>
      <c r="F25" s="8" t="s">
        <v>23</v>
      </c>
      <c r="G25" s="15" t="s">
        <v>34</v>
      </c>
      <c r="H25" s="15" t="s">
        <v>35</v>
      </c>
      <c r="I25" s="15" t="s">
        <v>36</v>
      </c>
      <c r="J25" s="15" t="s">
        <v>44</v>
      </c>
      <c r="K25" s="15" t="s">
        <v>50</v>
      </c>
      <c r="L25" s="15" t="s">
        <v>74</v>
      </c>
      <c r="M25" s="15" t="s">
        <v>11</v>
      </c>
    </row>
    <row r="26" spans="1:16" ht="17.25" customHeight="1" x14ac:dyDescent="0.25">
      <c r="A26" s="79"/>
      <c r="B26" s="1" t="s">
        <v>12</v>
      </c>
      <c r="C26" s="88">
        <f t="shared" ref="C26:H26" si="0">SUM(C28:C31)</f>
        <v>13137.5</v>
      </c>
      <c r="D26" s="88">
        <f t="shared" si="0"/>
        <v>13222.2</v>
      </c>
      <c r="E26" s="88">
        <f t="shared" si="0"/>
        <v>13249.5</v>
      </c>
      <c r="F26" s="88">
        <f t="shared" si="0"/>
        <v>14930.85</v>
      </c>
      <c r="G26" s="83">
        <f t="shared" si="0"/>
        <v>18928.8</v>
      </c>
      <c r="H26" s="83">
        <f t="shared" si="0"/>
        <v>14970.7</v>
      </c>
      <c r="I26" s="83">
        <f>I31</f>
        <v>15971.1</v>
      </c>
      <c r="J26" s="83">
        <f>SUM(J28:J31)</f>
        <v>15520.6</v>
      </c>
      <c r="K26" s="83">
        <f>SUM(K28:K31)</f>
        <v>11352</v>
      </c>
      <c r="L26" s="83">
        <f>SUM(L28:L31)</f>
        <v>9658.4</v>
      </c>
      <c r="M26" s="83">
        <f>SUM(C26:L27)</f>
        <v>140941.65</v>
      </c>
    </row>
    <row r="27" spans="1:16" ht="18" customHeight="1" x14ac:dyDescent="0.25">
      <c r="A27" s="79"/>
      <c r="B27" s="1" t="s">
        <v>13</v>
      </c>
      <c r="C27" s="88"/>
      <c r="D27" s="88"/>
      <c r="E27" s="88"/>
      <c r="F27" s="88"/>
      <c r="G27" s="83"/>
      <c r="H27" s="83"/>
      <c r="I27" s="83"/>
      <c r="J27" s="83"/>
      <c r="K27" s="83"/>
      <c r="L27" s="83"/>
      <c r="M27" s="83"/>
      <c r="P27" s="28"/>
    </row>
    <row r="28" spans="1:16" ht="34.5" customHeight="1" x14ac:dyDescent="0.25">
      <c r="A28" s="79"/>
      <c r="B28" s="1" t="s">
        <v>14</v>
      </c>
      <c r="C28" s="6">
        <v>0</v>
      </c>
      <c r="D28" s="6">
        <v>0</v>
      </c>
      <c r="E28" s="4">
        <f>'[2]Прил 5 комитет, инж'!$G$13</f>
        <v>0</v>
      </c>
      <c r="F28" s="7">
        <f>'[2]Прил 5 комитет, инж'!$H$13</f>
        <v>0</v>
      </c>
      <c r="G28" s="14">
        <f>'[2]Прил 5 комитет, инж'!$I$13</f>
        <v>0</v>
      </c>
      <c r="H28" s="27">
        <f>'[2]Прил 5 комитет, инж'!$J$13</f>
        <v>0</v>
      </c>
      <c r="I28" s="27">
        <f>'[2]Прил 5 комитет, инж'!$K$13</f>
        <v>0</v>
      </c>
      <c r="J28" s="27">
        <f>'[2]Прил 5 комитет, инж'!$K$13</f>
        <v>0</v>
      </c>
      <c r="K28" s="38">
        <f>'[2]Прил 5 комитет, инж'!$K$13</f>
        <v>0</v>
      </c>
      <c r="L28" s="27">
        <f>'[2]Прил 5 комитет, инж'!$K$13</f>
        <v>0</v>
      </c>
      <c r="M28" s="27">
        <f>SUM(C28:L28)</f>
        <v>0</v>
      </c>
    </row>
    <row r="29" spans="1:16" ht="35.25" customHeight="1" x14ac:dyDescent="0.25">
      <c r="A29" s="79"/>
      <c r="B29" s="1" t="s">
        <v>15</v>
      </c>
      <c r="C29" s="6">
        <v>0</v>
      </c>
      <c r="D29" s="6">
        <v>0</v>
      </c>
      <c r="E29" s="4">
        <f>'[2]Прил 5 комитет, инж'!$G$14</f>
        <v>0</v>
      </c>
      <c r="F29" s="7">
        <f>'[2]Прил 5 комитет, инж'!$H$14</f>
        <v>0</v>
      </c>
      <c r="G29" s="14">
        <f>'[2]Прил 5 комитет, инж'!$I$14</f>
        <v>0</v>
      </c>
      <c r="H29" s="27">
        <f>'[2]Прил 5 комитет, инж'!$J$14</f>
        <v>0</v>
      </c>
      <c r="I29" s="27">
        <f>'[2]Прил 5 комитет, инж'!$K$14</f>
        <v>0</v>
      </c>
      <c r="J29" s="27">
        <f>'[2]Прил 5 комитет, инж'!$K$14</f>
        <v>0</v>
      </c>
      <c r="K29" s="38">
        <f>'[2]Прил 5 комитет, инж'!$K$14</f>
        <v>0</v>
      </c>
      <c r="L29" s="27">
        <f>'[2]Прил 5 комитет, инж'!$K$14</f>
        <v>0</v>
      </c>
      <c r="M29" s="27">
        <f>SUM(C29:L29)</f>
        <v>0</v>
      </c>
    </row>
    <row r="30" spans="1:16" ht="33" customHeight="1" x14ac:dyDescent="0.25">
      <c r="A30" s="79"/>
      <c r="B30" s="1" t="s">
        <v>16</v>
      </c>
      <c r="C30" s="6">
        <v>0</v>
      </c>
      <c r="D30" s="6">
        <v>0</v>
      </c>
      <c r="E30" s="4">
        <f>'[2]Прил 5 комитет, инж'!$G$15</f>
        <v>0</v>
      </c>
      <c r="F30" s="7">
        <f>'[2]Прил 5 комитет, инж'!$H$15</f>
        <v>0</v>
      </c>
      <c r="G30" s="14">
        <v>0</v>
      </c>
      <c r="H30" s="27">
        <f>'[2]Прил 5 комитет, инж'!$J$15</f>
        <v>0</v>
      </c>
      <c r="I30" s="27">
        <f>'[2]Прил 5 комитет, инж'!$K$15</f>
        <v>0</v>
      </c>
      <c r="J30" s="27">
        <f>'[2]Прил 5 комитет, инж'!$K$15</f>
        <v>0</v>
      </c>
      <c r="K30" s="38">
        <f>'[2]Прил 5 комитет, инж'!$K$15</f>
        <v>0</v>
      </c>
      <c r="L30" s="27">
        <f>'[2]Прил 5 комитет, инж'!$K$15</f>
        <v>0</v>
      </c>
      <c r="M30" s="27">
        <f>SUM(C30:L30)</f>
        <v>0</v>
      </c>
    </row>
    <row r="31" spans="1:16" ht="49.5" customHeight="1" x14ac:dyDescent="0.25">
      <c r="A31" s="80"/>
      <c r="B31" s="1" t="s">
        <v>17</v>
      </c>
      <c r="C31" s="7">
        <v>13137.5</v>
      </c>
      <c r="D31" s="7">
        <v>13222.2</v>
      </c>
      <c r="E31" s="7">
        <v>13249.5</v>
      </c>
      <c r="F31" s="7">
        <v>14930.85</v>
      </c>
      <c r="G31" s="14">
        <v>18928.8</v>
      </c>
      <c r="H31" s="27">
        <v>14970.7</v>
      </c>
      <c r="I31" s="27">
        <v>15971.1</v>
      </c>
      <c r="J31" s="27">
        <v>15520.6</v>
      </c>
      <c r="K31" s="38">
        <v>11352</v>
      </c>
      <c r="L31" s="27">
        <v>9658.4</v>
      </c>
      <c r="M31" s="27">
        <f>SUM(C31:L31)</f>
        <v>140941.65</v>
      </c>
    </row>
    <row r="32" spans="1:16" ht="83.25" customHeight="1" x14ac:dyDescent="0.25">
      <c r="A32" s="1" t="s">
        <v>18</v>
      </c>
      <c r="B32" s="43" t="s">
        <v>39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</sheetData>
  <mergeCells count="33">
    <mergeCell ref="H9:M9"/>
    <mergeCell ref="H10:M10"/>
    <mergeCell ref="H11:M11"/>
    <mergeCell ref="H3:M3"/>
    <mergeCell ref="H4:M4"/>
    <mergeCell ref="H5:M5"/>
    <mergeCell ref="H6:M6"/>
    <mergeCell ref="H8:M8"/>
    <mergeCell ref="G16:M16"/>
    <mergeCell ref="M26:M27"/>
    <mergeCell ref="E26:E27"/>
    <mergeCell ref="C24:M24"/>
    <mergeCell ref="C26:C27"/>
    <mergeCell ref="D26:D27"/>
    <mergeCell ref="J26:J27"/>
    <mergeCell ref="L26:L27"/>
    <mergeCell ref="K26:K27"/>
    <mergeCell ref="G13:M13"/>
    <mergeCell ref="B32:M32"/>
    <mergeCell ref="H26:H27"/>
    <mergeCell ref="B21:M21"/>
    <mergeCell ref="B22:M22"/>
    <mergeCell ref="B23:M23"/>
    <mergeCell ref="I26:I27"/>
    <mergeCell ref="B20:M20"/>
    <mergeCell ref="A17:M17"/>
    <mergeCell ref="B19:M19"/>
    <mergeCell ref="G14:M14"/>
    <mergeCell ref="G15:M15"/>
    <mergeCell ref="A24:A31"/>
    <mergeCell ref="B24:B25"/>
    <mergeCell ref="F26:F27"/>
    <mergeCell ref="G26:G27"/>
  </mergeCells>
  <pageMargins left="0.70866141732283472" right="0.31496062992125984" top="0.78740157480314965" bottom="0.19685039370078741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opLeftCell="A18" workbookViewId="0">
      <selection activeCell="K24" sqref="K24:K25"/>
    </sheetView>
  </sheetViews>
  <sheetFormatPr defaultRowHeight="15" x14ac:dyDescent="0.25"/>
  <cols>
    <col min="1" max="1" width="18.28515625" customWidth="1"/>
    <col min="2" max="2" width="24" customWidth="1"/>
    <col min="3" max="3" width="8.85546875" customWidth="1"/>
    <col min="4" max="4" width="8" customWidth="1"/>
    <col min="5" max="5" width="7.42578125" customWidth="1"/>
    <col min="6" max="6" width="8.7109375" customWidth="1"/>
    <col min="7" max="7" width="8" customWidth="1"/>
    <col min="8" max="8" width="9.5703125" customWidth="1"/>
    <col min="9" max="12" width="11" customWidth="1"/>
    <col min="13" max="13" width="11.42578125" customWidth="1"/>
    <col min="14" max="14" width="13.85546875" customWidth="1"/>
    <col min="15" max="15" width="17" customWidth="1"/>
    <col min="16" max="21" width="14.5703125" bestFit="1" customWidth="1"/>
    <col min="22" max="22" width="15.5703125" bestFit="1" customWidth="1"/>
  </cols>
  <sheetData>
    <row r="1" spans="1:13" hidden="1" x14ac:dyDescent="0.25">
      <c r="H1" s="30"/>
      <c r="I1" s="30"/>
      <c r="J1" s="30" t="s">
        <v>60</v>
      </c>
      <c r="K1" s="30"/>
      <c r="L1" s="30"/>
      <c r="M1" s="30"/>
    </row>
    <row r="2" spans="1:13" hidden="1" x14ac:dyDescent="0.25">
      <c r="H2" s="61" t="s">
        <v>61</v>
      </c>
      <c r="I2" s="61"/>
      <c r="J2" s="61"/>
      <c r="K2" s="61"/>
      <c r="L2" s="61"/>
      <c r="M2" s="61"/>
    </row>
    <row r="3" spans="1:13" hidden="1" x14ac:dyDescent="0.25">
      <c r="H3" s="61" t="s">
        <v>62</v>
      </c>
      <c r="I3" s="61"/>
      <c r="J3" s="61"/>
      <c r="K3" s="61"/>
      <c r="L3" s="61"/>
      <c r="M3" s="61"/>
    </row>
    <row r="4" spans="1:13" hidden="1" x14ac:dyDescent="0.25">
      <c r="H4" s="61" t="s">
        <v>63</v>
      </c>
      <c r="I4" s="61"/>
      <c r="J4" s="61"/>
      <c r="K4" s="61"/>
      <c r="L4" s="61"/>
      <c r="M4" s="61"/>
    </row>
    <row r="5" spans="1:13" hidden="1" x14ac:dyDescent="0.25">
      <c r="H5" s="61" t="s">
        <v>64</v>
      </c>
      <c r="I5" s="61"/>
      <c r="J5" s="61"/>
      <c r="K5" s="61"/>
      <c r="L5" s="61"/>
      <c r="M5" s="61"/>
    </row>
    <row r="6" spans="1:13" hidden="1" x14ac:dyDescent="0.25"/>
    <row r="7" spans="1:13" hidden="1" x14ac:dyDescent="0.25">
      <c r="H7" s="61" t="s">
        <v>65</v>
      </c>
      <c r="I7" s="61"/>
      <c r="J7" s="61"/>
      <c r="K7" s="61"/>
      <c r="L7" s="61"/>
      <c r="M7" s="61"/>
    </row>
    <row r="8" spans="1:13" hidden="1" x14ac:dyDescent="0.25">
      <c r="H8" s="61" t="s">
        <v>62</v>
      </c>
      <c r="I8" s="61"/>
      <c r="J8" s="61"/>
      <c r="K8" s="61"/>
      <c r="L8" s="61"/>
      <c r="M8" s="61"/>
    </row>
    <row r="9" spans="1:13" hidden="1" x14ac:dyDescent="0.25">
      <c r="H9" s="61" t="s">
        <v>66</v>
      </c>
      <c r="I9" s="61"/>
      <c r="J9" s="61"/>
      <c r="K9" s="61"/>
      <c r="L9" s="61"/>
      <c r="M9" s="61"/>
    </row>
    <row r="10" spans="1:13" hidden="1" x14ac:dyDescent="0.25">
      <c r="H10" s="61" t="s">
        <v>72</v>
      </c>
      <c r="I10" s="61"/>
      <c r="J10" s="61"/>
      <c r="K10" s="61"/>
      <c r="L10" s="61"/>
      <c r="M10" s="61"/>
    </row>
    <row r="11" spans="1:13" ht="15.75" x14ac:dyDescent="0.25">
      <c r="G11" s="65" t="s">
        <v>58</v>
      </c>
      <c r="H11" s="65"/>
      <c r="I11" s="65"/>
      <c r="J11" s="65"/>
      <c r="K11" s="65"/>
      <c r="L11" s="65"/>
      <c r="M11" s="65"/>
    </row>
    <row r="12" spans="1:13" x14ac:dyDescent="0.25">
      <c r="F12" s="11"/>
      <c r="G12" s="61" t="s">
        <v>0</v>
      </c>
      <c r="H12" s="61"/>
      <c r="I12" s="61"/>
      <c r="J12" s="61"/>
      <c r="K12" s="61"/>
      <c r="L12" s="61"/>
      <c r="M12" s="61"/>
    </row>
    <row r="13" spans="1:13" x14ac:dyDescent="0.25">
      <c r="F13" s="11"/>
      <c r="G13" s="61" t="s">
        <v>1</v>
      </c>
      <c r="H13" s="61"/>
      <c r="I13" s="61"/>
      <c r="J13" s="61"/>
      <c r="K13" s="61"/>
      <c r="L13" s="61"/>
      <c r="M13" s="61"/>
    </row>
    <row r="14" spans="1:13" ht="155.25" hidden="1" customHeight="1" x14ac:dyDescent="0.25">
      <c r="G14" s="82" t="s">
        <v>59</v>
      </c>
      <c r="H14" s="82"/>
      <c r="I14" s="82"/>
      <c r="J14" s="82"/>
      <c r="K14" s="82"/>
      <c r="L14" s="82"/>
      <c r="M14" s="82"/>
    </row>
    <row r="15" spans="1:13" ht="15.75" x14ac:dyDescent="0.25">
      <c r="A15" s="81" t="s">
        <v>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7" spans="1:32" ht="30" x14ac:dyDescent="0.25">
      <c r="A17" s="1" t="s">
        <v>3</v>
      </c>
      <c r="B17" s="43" t="s">
        <v>43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32" ht="30" x14ac:dyDescent="0.25">
      <c r="A18" s="1" t="s">
        <v>4</v>
      </c>
      <c r="B18" s="43" t="s">
        <v>46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32" ht="45" x14ac:dyDescent="0.25">
      <c r="A19" s="1" t="s">
        <v>5</v>
      </c>
      <c r="B19" s="58" t="s">
        <v>42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32" ht="30" x14ac:dyDescent="0.25">
      <c r="A20" s="1" t="s">
        <v>6</v>
      </c>
      <c r="B20" s="43" t="s">
        <v>47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2" ht="30" x14ac:dyDescent="0.25">
      <c r="A21" s="1" t="s">
        <v>7</v>
      </c>
      <c r="B21" s="43" t="s">
        <v>75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9"/>
      <c r="O21" s="19"/>
      <c r="P21" s="19"/>
      <c r="Q21" s="19"/>
      <c r="R21" s="19"/>
      <c r="S21" s="19"/>
      <c r="T21" s="19"/>
      <c r="U21" s="19"/>
      <c r="V21" s="19"/>
      <c r="W21" s="5"/>
      <c r="X21" s="5"/>
      <c r="Y21" s="5"/>
      <c r="Z21" s="5"/>
      <c r="AA21" s="5"/>
      <c r="AB21" s="5"/>
      <c r="AC21" s="5"/>
      <c r="AD21" s="5"/>
      <c r="AE21" s="5"/>
    </row>
    <row r="22" spans="1:32" ht="22.5" customHeight="1" x14ac:dyDescent="0.25">
      <c r="A22" s="78" t="s">
        <v>8</v>
      </c>
      <c r="B22" s="47" t="s">
        <v>9</v>
      </c>
      <c r="C22" s="48" t="s">
        <v>29</v>
      </c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20"/>
      <c r="O22" s="20"/>
      <c r="P22" s="20"/>
      <c r="Q22" s="20"/>
      <c r="R22" s="20"/>
      <c r="S22" s="20"/>
      <c r="T22" s="20"/>
      <c r="U22" s="20"/>
      <c r="V22" s="20"/>
      <c r="W22" s="18"/>
      <c r="X22" s="19"/>
      <c r="Y22" s="19"/>
      <c r="Z22" s="19"/>
      <c r="AA22" s="5"/>
      <c r="AB22" s="5"/>
      <c r="AC22" s="5"/>
      <c r="AD22" s="5"/>
      <c r="AE22" s="5"/>
    </row>
    <row r="23" spans="1:32" ht="30" customHeight="1" x14ac:dyDescent="0.25">
      <c r="A23" s="79"/>
      <c r="B23" s="47"/>
      <c r="C23" s="23" t="s">
        <v>40</v>
      </c>
      <c r="D23" s="23" t="s">
        <v>41</v>
      </c>
      <c r="E23" s="23" t="s">
        <v>10</v>
      </c>
      <c r="F23" s="23" t="s">
        <v>23</v>
      </c>
      <c r="G23" s="15" t="s">
        <v>34</v>
      </c>
      <c r="H23" s="15" t="s">
        <v>35</v>
      </c>
      <c r="I23" s="15" t="s">
        <v>36</v>
      </c>
      <c r="J23" s="15" t="s">
        <v>44</v>
      </c>
      <c r="K23" s="15" t="s">
        <v>50</v>
      </c>
      <c r="L23" s="15" t="s">
        <v>74</v>
      </c>
      <c r="M23" s="15" t="s">
        <v>11</v>
      </c>
      <c r="N23" s="20"/>
      <c r="O23" s="20"/>
      <c r="P23" s="20"/>
      <c r="Q23" s="20"/>
      <c r="R23" s="20"/>
      <c r="S23" s="20"/>
      <c r="T23" s="20"/>
      <c r="U23" s="20"/>
      <c r="V23" s="20"/>
      <c r="W23" s="18"/>
      <c r="X23" s="19"/>
      <c r="Y23" s="19"/>
      <c r="Z23" s="19"/>
      <c r="AA23" s="5"/>
      <c r="AB23" s="5"/>
      <c r="AC23" s="5"/>
      <c r="AD23" s="5"/>
      <c r="AE23" s="5"/>
    </row>
    <row r="24" spans="1:32" ht="17.25" customHeight="1" x14ac:dyDescent="0.25">
      <c r="A24" s="79"/>
      <c r="B24" s="1" t="s">
        <v>12</v>
      </c>
      <c r="C24" s="88">
        <f t="shared" ref="C24:J24" si="0">SUM(C26:C29)</f>
        <v>0</v>
      </c>
      <c r="D24" s="88">
        <f t="shared" si="0"/>
        <v>0</v>
      </c>
      <c r="E24" s="88">
        <f t="shared" si="0"/>
        <v>0</v>
      </c>
      <c r="F24" s="88">
        <f t="shared" si="0"/>
        <v>0</v>
      </c>
      <c r="G24" s="83">
        <f t="shared" si="0"/>
        <v>0</v>
      </c>
      <c r="H24" s="83">
        <f t="shared" si="0"/>
        <v>65759</v>
      </c>
      <c r="I24" s="83">
        <f t="shared" si="0"/>
        <v>92533.6</v>
      </c>
      <c r="J24" s="83">
        <f t="shared" si="0"/>
        <v>128186.59999999999</v>
      </c>
      <c r="K24" s="83">
        <f t="shared" ref="K24:L24" si="1">SUM(K26:K29)</f>
        <v>128223.5</v>
      </c>
      <c r="L24" s="83">
        <f t="shared" si="1"/>
        <v>128228.9</v>
      </c>
      <c r="M24" s="83">
        <f>SUM(C24:L25)</f>
        <v>542931.6</v>
      </c>
      <c r="N24" s="94"/>
      <c r="O24" s="94"/>
      <c r="P24" s="94"/>
      <c r="Q24" s="94"/>
      <c r="R24" s="94"/>
      <c r="S24" s="94"/>
      <c r="T24" s="94"/>
      <c r="U24" s="94"/>
      <c r="V24" s="94"/>
      <c r="W24" s="18"/>
      <c r="X24" s="19"/>
      <c r="Y24" s="19"/>
      <c r="Z24" s="19"/>
      <c r="AA24" s="5"/>
      <c r="AB24" s="5"/>
      <c r="AC24" s="5"/>
      <c r="AD24" s="5"/>
      <c r="AE24" s="5"/>
      <c r="AF24" s="17"/>
    </row>
    <row r="25" spans="1:32" ht="18" customHeight="1" x14ac:dyDescent="0.25">
      <c r="A25" s="79"/>
      <c r="B25" s="1" t="s">
        <v>13</v>
      </c>
      <c r="C25" s="88"/>
      <c r="D25" s="88"/>
      <c r="E25" s="88"/>
      <c r="F25" s="88"/>
      <c r="G25" s="83"/>
      <c r="H25" s="83"/>
      <c r="I25" s="83"/>
      <c r="J25" s="83"/>
      <c r="K25" s="83"/>
      <c r="L25" s="83"/>
      <c r="M25" s="83"/>
      <c r="N25" s="94"/>
      <c r="O25" s="94"/>
      <c r="P25" s="94"/>
      <c r="Q25" s="94"/>
      <c r="R25" s="94"/>
      <c r="S25" s="94"/>
      <c r="T25" s="94"/>
      <c r="U25" s="94"/>
      <c r="V25" s="94"/>
      <c r="W25" s="18"/>
      <c r="X25" s="20"/>
      <c r="Y25" s="20"/>
      <c r="Z25" s="20"/>
      <c r="AA25" s="5"/>
      <c r="AB25" s="5"/>
      <c r="AC25" s="5"/>
      <c r="AD25" s="5"/>
      <c r="AE25" s="5"/>
      <c r="AF25" s="17"/>
    </row>
    <row r="26" spans="1:32" ht="34.5" customHeight="1" x14ac:dyDescent="0.25">
      <c r="A26" s="79"/>
      <c r="B26" s="1" t="s">
        <v>14</v>
      </c>
      <c r="C26" s="6">
        <v>0</v>
      </c>
      <c r="D26" s="6">
        <v>0</v>
      </c>
      <c r="E26" s="4">
        <f>'[2]Прил 5 комитет, инж'!$G$13</f>
        <v>0</v>
      </c>
      <c r="F26" s="21">
        <f>'[2]Прил 5 комитет, инж'!$H$13</f>
        <v>0</v>
      </c>
      <c r="G26" s="22">
        <f>'[2]Прил 5 комитет, инж'!$I$13</f>
        <v>0</v>
      </c>
      <c r="H26" s="29">
        <v>330.7</v>
      </c>
      <c r="I26" s="29">
        <v>8199.1</v>
      </c>
      <c r="J26" s="29">
        <v>19085.2</v>
      </c>
      <c r="K26" s="38">
        <v>20812.099999999999</v>
      </c>
      <c r="L26" s="29">
        <v>21688.400000000001</v>
      </c>
      <c r="M26" s="29">
        <f>H26+I26+J26+K26+L26</f>
        <v>70115.5</v>
      </c>
      <c r="N26" s="25"/>
      <c r="O26" s="25"/>
      <c r="P26" s="25"/>
      <c r="Q26" s="25"/>
      <c r="R26" s="25"/>
      <c r="S26" s="25"/>
      <c r="T26" s="25"/>
      <c r="U26" s="25"/>
      <c r="V26" s="25"/>
      <c r="W26" s="18"/>
      <c r="X26" s="20"/>
      <c r="Y26" s="20"/>
      <c r="Z26" s="20"/>
      <c r="AA26" s="5"/>
      <c r="AB26" s="5"/>
      <c r="AC26" s="5"/>
      <c r="AD26" s="5"/>
      <c r="AE26" s="5"/>
      <c r="AF26" s="17"/>
    </row>
    <row r="27" spans="1:32" ht="35.25" customHeight="1" x14ac:dyDescent="0.25">
      <c r="A27" s="79"/>
      <c r="B27" s="1" t="s">
        <v>15</v>
      </c>
      <c r="C27" s="6">
        <v>0</v>
      </c>
      <c r="D27" s="6">
        <v>0</v>
      </c>
      <c r="E27" s="4">
        <f>'[2]Прил 5 комитет, инж'!$G$14</f>
        <v>0</v>
      </c>
      <c r="F27" s="21">
        <f>'[2]Прил 5 комитет, инж'!$H$14</f>
        <v>0</v>
      </c>
      <c r="G27" s="22">
        <f>'[2]Прил 5 комитет, инж'!$I$14</f>
        <v>0</v>
      </c>
      <c r="H27" s="29">
        <v>65428.3</v>
      </c>
      <c r="I27" s="29">
        <v>84334.5</v>
      </c>
      <c r="J27" s="29">
        <v>109101.4</v>
      </c>
      <c r="K27" s="38">
        <v>107411.4</v>
      </c>
      <c r="L27" s="29">
        <v>106540.5</v>
      </c>
      <c r="M27" s="29">
        <f>SUM(H27:L27)</f>
        <v>472816.1</v>
      </c>
      <c r="N27" s="25"/>
      <c r="O27" s="25"/>
      <c r="P27" s="25"/>
      <c r="Q27" s="25"/>
      <c r="R27" s="25"/>
      <c r="S27" s="25"/>
      <c r="T27" s="25"/>
      <c r="U27" s="25"/>
      <c r="V27" s="25"/>
      <c r="W27" s="18"/>
      <c r="X27" s="20"/>
      <c r="Y27" s="20"/>
      <c r="Z27" s="20"/>
      <c r="AA27" s="5"/>
      <c r="AB27" s="5"/>
      <c r="AC27" s="5"/>
      <c r="AD27" s="5"/>
      <c r="AE27" s="5"/>
      <c r="AF27" s="17"/>
    </row>
    <row r="28" spans="1:32" ht="33" customHeight="1" x14ac:dyDescent="0.25">
      <c r="A28" s="79"/>
      <c r="B28" s="1" t="s">
        <v>16</v>
      </c>
      <c r="C28" s="6">
        <v>0</v>
      </c>
      <c r="D28" s="6">
        <v>0</v>
      </c>
      <c r="E28" s="4">
        <f>'[2]Прил 5 комитет, инж'!$G$15</f>
        <v>0</v>
      </c>
      <c r="F28" s="21">
        <f>'[2]Прил 5 комитет, инж'!$H$15</f>
        <v>0</v>
      </c>
      <c r="G28" s="22">
        <v>0</v>
      </c>
      <c r="H28" s="29">
        <f>'[2]Прил 5 комитет, инж'!$J$15</f>
        <v>0</v>
      </c>
      <c r="I28" s="29">
        <f>'[2]Прил 5 комитет, инж'!$K$15</f>
        <v>0</v>
      </c>
      <c r="J28" s="29">
        <f>'[2]Прил 5 комитет, инж'!$K$15</f>
        <v>0</v>
      </c>
      <c r="K28" s="38">
        <f>'[2]Прил 5 комитет, инж'!$K$15</f>
        <v>0</v>
      </c>
      <c r="L28" s="29">
        <v>0</v>
      </c>
      <c r="M28" s="29">
        <f>SUM(C28:L28)</f>
        <v>0</v>
      </c>
      <c r="N28" s="25"/>
      <c r="O28" s="25"/>
      <c r="P28" s="25"/>
      <c r="Q28" s="25"/>
      <c r="R28" s="25"/>
      <c r="S28" s="25"/>
      <c r="T28" s="25"/>
      <c r="U28" s="25"/>
      <c r="V28" s="25"/>
      <c r="W28" s="18"/>
      <c r="X28" s="20"/>
      <c r="Y28" s="20"/>
      <c r="Z28" s="20"/>
      <c r="AA28" s="5"/>
      <c r="AB28" s="5"/>
      <c r="AC28" s="5"/>
      <c r="AD28" s="5"/>
      <c r="AE28" s="5"/>
      <c r="AF28" s="17"/>
    </row>
    <row r="29" spans="1:32" ht="49.5" customHeight="1" x14ac:dyDescent="0.25">
      <c r="A29" s="80"/>
      <c r="B29" s="1" t="s">
        <v>17</v>
      </c>
      <c r="C29" s="6">
        <v>0</v>
      </c>
      <c r="D29" s="6">
        <v>0</v>
      </c>
      <c r="E29" s="4">
        <f>'[2]Прил 5 комитет, инж'!$G$15</f>
        <v>0</v>
      </c>
      <c r="F29" s="21">
        <f>'[2]Прил 5 комитет, инж'!$H$15</f>
        <v>0</v>
      </c>
      <c r="G29" s="22">
        <v>0</v>
      </c>
      <c r="H29" s="27">
        <v>0</v>
      </c>
      <c r="I29" s="27">
        <v>0</v>
      </c>
      <c r="J29" s="27">
        <v>0</v>
      </c>
      <c r="K29" s="38">
        <v>0</v>
      </c>
      <c r="L29" s="27">
        <v>0</v>
      </c>
      <c r="M29" s="27">
        <f>SUM(C29:L29)</f>
        <v>0</v>
      </c>
      <c r="N29" s="25"/>
      <c r="O29" s="25"/>
      <c r="P29" s="25"/>
      <c r="Q29" s="25"/>
      <c r="R29" s="25"/>
      <c r="S29" s="25"/>
      <c r="T29" s="25"/>
      <c r="U29" s="25"/>
      <c r="V29" s="25"/>
      <c r="W29" s="18"/>
      <c r="X29" s="20"/>
      <c r="Y29" s="20"/>
      <c r="Z29" s="20"/>
      <c r="AA29" s="5"/>
      <c r="AB29" s="5"/>
      <c r="AC29" s="5"/>
      <c r="AD29" s="5"/>
      <c r="AE29" s="5"/>
      <c r="AF29" s="17"/>
    </row>
    <row r="30" spans="1:32" ht="83.25" customHeight="1" x14ac:dyDescent="0.25">
      <c r="A30" s="1" t="s">
        <v>18</v>
      </c>
      <c r="B30" s="43" t="s">
        <v>84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20"/>
      <c r="O30" s="20"/>
      <c r="P30" s="20"/>
      <c r="Q30" s="20"/>
      <c r="R30" s="20"/>
      <c r="S30" s="20"/>
      <c r="T30" s="20"/>
      <c r="U30" s="20"/>
      <c r="V30" s="20"/>
      <c r="W30" s="18"/>
      <c r="X30" s="20"/>
      <c r="Y30" s="20"/>
      <c r="Z30" s="20"/>
      <c r="AA30" s="5"/>
      <c r="AB30" s="5"/>
      <c r="AC30" s="5"/>
      <c r="AD30" s="5"/>
      <c r="AE30" s="5"/>
      <c r="AF30" s="17"/>
    </row>
    <row r="31" spans="1:32" x14ac:dyDescent="0.25">
      <c r="N31" s="18"/>
      <c r="O31" s="18"/>
      <c r="P31" s="18"/>
      <c r="Q31" s="18"/>
      <c r="R31" s="18"/>
      <c r="S31" s="18"/>
      <c r="T31" s="18"/>
      <c r="U31" s="20"/>
      <c r="V31" s="20"/>
      <c r="W31" s="18"/>
      <c r="X31" s="20"/>
      <c r="Y31" s="20"/>
      <c r="Z31" s="20"/>
      <c r="AA31" s="5"/>
      <c r="AB31" s="5"/>
      <c r="AC31" s="5"/>
      <c r="AD31" s="5"/>
      <c r="AE31" s="5"/>
    </row>
    <row r="32" spans="1:32" x14ac:dyDescent="0.2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8"/>
      <c r="O32" s="18"/>
      <c r="P32" s="18"/>
      <c r="Q32" s="18"/>
      <c r="R32" s="18"/>
      <c r="S32" s="18"/>
      <c r="T32" s="18"/>
      <c r="U32" s="20"/>
      <c r="V32" s="20"/>
      <c r="W32" s="18"/>
      <c r="X32" s="5"/>
      <c r="Y32" s="5"/>
      <c r="Z32" s="5"/>
      <c r="AA32" s="5"/>
      <c r="AB32" s="5"/>
      <c r="AC32" s="5"/>
      <c r="AD32" s="5"/>
      <c r="AE32" s="5"/>
    </row>
    <row r="33" spans="14:23" x14ac:dyDescent="0.25">
      <c r="N33" s="18"/>
      <c r="O33" s="18"/>
      <c r="P33" s="18"/>
      <c r="Q33" s="18"/>
      <c r="R33" s="18"/>
      <c r="S33" s="18"/>
      <c r="T33" s="18"/>
      <c r="U33" s="20"/>
      <c r="V33" s="20"/>
      <c r="W33" s="18"/>
    </row>
    <row r="34" spans="14:23" x14ac:dyDescent="0.25">
      <c r="N34" s="18"/>
      <c r="O34" s="18"/>
      <c r="P34" s="18"/>
      <c r="Q34" s="18"/>
      <c r="R34" s="18"/>
      <c r="S34" s="18"/>
      <c r="T34" s="18"/>
      <c r="U34" s="20"/>
      <c r="V34" s="20"/>
      <c r="W34" s="18"/>
    </row>
    <row r="35" spans="14:23" x14ac:dyDescent="0.25">
      <c r="N35" s="18"/>
      <c r="O35" s="18"/>
      <c r="P35" s="18"/>
      <c r="Q35" s="18"/>
      <c r="R35" s="18"/>
      <c r="S35" s="18"/>
      <c r="T35" s="18"/>
      <c r="U35" s="20"/>
      <c r="V35" s="20"/>
      <c r="W35" s="18"/>
    </row>
    <row r="36" spans="14:23" x14ac:dyDescent="0.25"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4:23" x14ac:dyDescent="0.25"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4:23" x14ac:dyDescent="0.25"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4:23" x14ac:dyDescent="0.25"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4:23" x14ac:dyDescent="0.25"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4:23" x14ac:dyDescent="0.25">
      <c r="N41" s="18"/>
      <c r="O41" s="18"/>
      <c r="P41" s="18"/>
      <c r="Q41" s="18"/>
      <c r="R41" s="18"/>
      <c r="S41" s="18"/>
      <c r="T41" s="18"/>
      <c r="U41" s="18"/>
      <c r="V41" s="18"/>
      <c r="W41" s="18"/>
    </row>
  </sheetData>
  <mergeCells count="42">
    <mergeCell ref="H8:M8"/>
    <mergeCell ref="H9:M9"/>
    <mergeCell ref="H10:M10"/>
    <mergeCell ref="H2:M2"/>
    <mergeCell ref="H3:M3"/>
    <mergeCell ref="H4:M4"/>
    <mergeCell ref="H5:M5"/>
    <mergeCell ref="H7:M7"/>
    <mergeCell ref="B30:M30"/>
    <mergeCell ref="B18:M18"/>
    <mergeCell ref="B19:M19"/>
    <mergeCell ref="B20:M20"/>
    <mergeCell ref="B21:M21"/>
    <mergeCell ref="F24:F25"/>
    <mergeCell ref="G24:G25"/>
    <mergeCell ref="H24:H25"/>
    <mergeCell ref="I24:I25"/>
    <mergeCell ref="M24:M25"/>
    <mergeCell ref="A22:A29"/>
    <mergeCell ref="B22:B23"/>
    <mergeCell ref="C22:M22"/>
    <mergeCell ref="C24:C25"/>
    <mergeCell ref="D24:D25"/>
    <mergeCell ref="E24:E25"/>
    <mergeCell ref="G11:M11"/>
    <mergeCell ref="G12:M12"/>
    <mergeCell ref="G13:M13"/>
    <mergeCell ref="G14:M14"/>
    <mergeCell ref="A15:M15"/>
    <mergeCell ref="N24:N25"/>
    <mergeCell ref="O24:O25"/>
    <mergeCell ref="P24:P25"/>
    <mergeCell ref="B17:M17"/>
    <mergeCell ref="J24:J25"/>
    <mergeCell ref="L24:L25"/>
    <mergeCell ref="K24:K25"/>
    <mergeCell ref="V24:V25"/>
    <mergeCell ref="Q24:Q25"/>
    <mergeCell ref="R24:R25"/>
    <mergeCell ref="S24:S25"/>
    <mergeCell ref="T24:T25"/>
    <mergeCell ref="U24:U25"/>
  </mergeCells>
  <pageMargins left="0.11811023622047245" right="0.11811023622047245" top="0.59055118110236227" bottom="0.19685039370078741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МБДОУ</vt:lpstr>
      <vt:lpstr>СОШ</vt:lpstr>
      <vt:lpstr>УДОД</vt:lpstr>
      <vt:lpstr>ЦДиК</vt:lpstr>
      <vt:lpstr>Оздор.</vt:lpstr>
      <vt:lpstr>Комит.</vt:lpstr>
      <vt:lpstr>Оказ.мер соц.поддер.</vt:lpstr>
      <vt:lpstr>Комит.!Область_печати</vt:lpstr>
      <vt:lpstr>Оздор.!Область_печати</vt:lpstr>
      <vt:lpstr>'Оказ.мер соц.поддер.'!Область_печати</vt:lpstr>
      <vt:lpstr>СОШ!Область_печати</vt:lpstr>
      <vt:lpstr>УДОД!Область_печати</vt:lpstr>
      <vt:lpstr>ЦДиК!Область_печати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2021-04-22T11:32:38Z</dcterms:modified>
</cp:coreProperties>
</file>