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20640" windowHeight="11400"/>
  </bookViews>
  <sheets>
    <sheet name="Приложение 2" sheetId="3" r:id="rId1"/>
  </sheets>
  <calcPr calcId="152511"/>
</workbook>
</file>

<file path=xl/calcChain.xml><?xml version="1.0" encoding="utf-8"?>
<calcChain xmlns="http://schemas.openxmlformats.org/spreadsheetml/2006/main">
  <c r="H58" i="3"/>
  <c r="G58"/>
  <c r="I58"/>
  <c r="J58"/>
  <c r="G59"/>
  <c r="H59"/>
  <c r="I59"/>
  <c r="J59"/>
  <c r="G60"/>
  <c r="H60"/>
  <c r="I60"/>
  <c r="J60"/>
  <c r="F60"/>
  <c r="F59"/>
  <c r="F58"/>
  <c r="E200"/>
  <c r="E203" s="1"/>
  <c r="J203"/>
  <c r="I203"/>
  <c r="H203"/>
  <c r="G203"/>
  <c r="F203"/>
  <c r="E202"/>
  <c r="E201"/>
  <c r="J33" l="1"/>
  <c r="J34"/>
  <c r="G32"/>
  <c r="H32"/>
  <c r="I32"/>
  <c r="J32"/>
  <c r="G33"/>
  <c r="H33"/>
  <c r="I33"/>
  <c r="G34"/>
  <c r="H34"/>
  <c r="I34"/>
  <c r="F34"/>
  <c r="F33"/>
  <c r="F32"/>
  <c r="F43"/>
  <c r="J43"/>
  <c r="I43"/>
  <c r="H43"/>
  <c r="G43"/>
  <c r="E42"/>
  <c r="E41"/>
  <c r="E40"/>
  <c r="F199"/>
  <c r="G57"/>
  <c r="H57"/>
  <c r="I57"/>
  <c r="J57"/>
  <c r="F57"/>
  <c r="H199"/>
  <c r="E195"/>
  <c r="J199"/>
  <c r="I199"/>
  <c r="G199"/>
  <c r="E198"/>
  <c r="E197"/>
  <c r="E196"/>
  <c r="I72"/>
  <c r="E199" l="1"/>
  <c r="E43"/>
  <c r="E34"/>
  <c r="J51"/>
  <c r="J15" s="1"/>
  <c r="G51"/>
  <c r="G15" s="1"/>
  <c r="H51"/>
  <c r="H15" s="1"/>
  <c r="I51"/>
  <c r="I15" s="1"/>
  <c r="F51"/>
  <c r="F15" s="1"/>
  <c r="F50"/>
  <c r="F14" s="1"/>
  <c r="E60"/>
  <c r="J67"/>
  <c r="F67"/>
  <c r="G67"/>
  <c r="H67"/>
  <c r="I67"/>
  <c r="E66"/>
  <c r="G72"/>
  <c r="J72"/>
  <c r="F72"/>
  <c r="H72"/>
  <c r="E71"/>
  <c r="J80"/>
  <c r="F80"/>
  <c r="G80"/>
  <c r="H80"/>
  <c r="I80"/>
  <c r="E79"/>
  <c r="J88"/>
  <c r="F88"/>
  <c r="G88"/>
  <c r="H88"/>
  <c r="I88"/>
  <c r="E87"/>
  <c r="J109"/>
  <c r="J102"/>
  <c r="F102"/>
  <c r="G102"/>
  <c r="H102"/>
  <c r="I102"/>
  <c r="E101"/>
  <c r="F109"/>
  <c r="G109"/>
  <c r="H109"/>
  <c r="I109"/>
  <c r="E108"/>
  <c r="E116"/>
  <c r="H117"/>
  <c r="J117"/>
  <c r="F117"/>
  <c r="G117"/>
  <c r="I117"/>
  <c r="J125"/>
  <c r="F125"/>
  <c r="G125"/>
  <c r="H125"/>
  <c r="I125"/>
  <c r="E124"/>
  <c r="J133"/>
  <c r="F133"/>
  <c r="G133"/>
  <c r="H133"/>
  <c r="I133"/>
  <c r="E132"/>
  <c r="J141"/>
  <c r="E140"/>
  <c r="J149"/>
  <c r="E148"/>
  <c r="F141"/>
  <c r="G141"/>
  <c r="H141"/>
  <c r="I141"/>
  <c r="F149"/>
  <c r="G149"/>
  <c r="H149"/>
  <c r="I149"/>
  <c r="J157"/>
  <c r="F157"/>
  <c r="G157"/>
  <c r="H157"/>
  <c r="I157"/>
  <c r="E156"/>
  <c r="J165"/>
  <c r="F165"/>
  <c r="G165"/>
  <c r="H165"/>
  <c r="I165"/>
  <c r="E164"/>
  <c r="J173"/>
  <c r="F173"/>
  <c r="G173"/>
  <c r="H173"/>
  <c r="I173"/>
  <c r="E172"/>
  <c r="J181"/>
  <c r="F181"/>
  <c r="G181"/>
  <c r="H181"/>
  <c r="I181"/>
  <c r="E180"/>
  <c r="J189"/>
  <c r="F189"/>
  <c r="G189"/>
  <c r="H189"/>
  <c r="I189"/>
  <c r="E188"/>
  <c r="F194"/>
  <c r="G194"/>
  <c r="H194"/>
  <c r="I194"/>
  <c r="J194"/>
  <c r="E193"/>
  <c r="E15" l="1"/>
  <c r="E51"/>
  <c r="E38"/>
  <c r="E37"/>
  <c r="E36"/>
  <c r="E33"/>
  <c r="G31"/>
  <c r="H31"/>
  <c r="H35" s="1"/>
  <c r="I31"/>
  <c r="J31"/>
  <c r="F31"/>
  <c r="J39"/>
  <c r="I39"/>
  <c r="H39"/>
  <c r="G39"/>
  <c r="F39"/>
  <c r="E31" l="1"/>
  <c r="F35"/>
  <c r="E39"/>
  <c r="G35"/>
  <c r="I35"/>
  <c r="E32"/>
  <c r="E35" s="1"/>
  <c r="J35"/>
  <c r="E192"/>
  <c r="E191"/>
  <c r="E190"/>
  <c r="E194" s="1"/>
  <c r="I50" l="1"/>
  <c r="I14" s="1"/>
  <c r="F56"/>
  <c r="F54"/>
  <c r="E70"/>
  <c r="E69"/>
  <c r="E68"/>
  <c r="E72" l="1"/>
  <c r="J29"/>
  <c r="F29"/>
  <c r="G29"/>
  <c r="H29"/>
  <c r="I29"/>
  <c r="J50"/>
  <c r="J14" s="1"/>
  <c r="H50"/>
  <c r="H14" s="1"/>
  <c r="G50"/>
  <c r="G14" s="1"/>
  <c r="F49"/>
  <c r="F13" s="1"/>
  <c r="E65"/>
  <c r="E78"/>
  <c r="E86"/>
  <c r="E100"/>
  <c r="E107"/>
  <c r="E115"/>
  <c r="E123"/>
  <c r="E131"/>
  <c r="E139"/>
  <c r="E147"/>
  <c r="E155"/>
  <c r="E163"/>
  <c r="E171"/>
  <c r="E179"/>
  <c r="E187"/>
  <c r="E50" l="1"/>
  <c r="E59"/>
  <c r="H56"/>
  <c r="E14" l="1"/>
  <c r="I23"/>
  <c r="I19"/>
  <c r="E28"/>
  <c r="E27"/>
  <c r="E26"/>
  <c r="J24"/>
  <c r="J20" s="1"/>
  <c r="I24"/>
  <c r="I20" s="1"/>
  <c r="H24"/>
  <c r="H20" s="1"/>
  <c r="G24"/>
  <c r="G20" s="1"/>
  <c r="F24"/>
  <c r="F20" s="1"/>
  <c r="J23"/>
  <c r="J19" s="1"/>
  <c r="H23"/>
  <c r="H19" s="1"/>
  <c r="G23"/>
  <c r="G19" s="1"/>
  <c r="F23"/>
  <c r="F19" s="1"/>
  <c r="J22"/>
  <c r="I22"/>
  <c r="H22"/>
  <c r="G22"/>
  <c r="F22"/>
  <c r="F18" s="1"/>
  <c r="E29" l="1"/>
  <c r="F21"/>
  <c r="I18"/>
  <c r="I21" s="1"/>
  <c r="I25"/>
  <c r="J18"/>
  <c r="J21" s="1"/>
  <c r="J25"/>
  <c r="G25"/>
  <c r="F25"/>
  <c r="H18"/>
  <c r="H21" s="1"/>
  <c r="H25"/>
  <c r="E24"/>
  <c r="E20"/>
  <c r="E22"/>
  <c r="E19"/>
  <c r="G18"/>
  <c r="E23"/>
  <c r="E25" l="1"/>
  <c r="G21"/>
  <c r="E18"/>
  <c r="E21" s="1"/>
  <c r="G56" l="1"/>
  <c r="J56"/>
  <c r="E99"/>
  <c r="E98"/>
  <c r="E97"/>
  <c r="G55"/>
  <c r="H55"/>
  <c r="I55"/>
  <c r="J55"/>
  <c r="F55"/>
  <c r="F61" s="1"/>
  <c r="G54"/>
  <c r="H54"/>
  <c r="I54"/>
  <c r="J54"/>
  <c r="J61" s="1"/>
  <c r="E64"/>
  <c r="E63"/>
  <c r="E62"/>
  <c r="E102" l="1"/>
  <c r="G61"/>
  <c r="H61"/>
  <c r="E67"/>
  <c r="I56"/>
  <c r="I61" s="1"/>
  <c r="G49"/>
  <c r="G13" s="1"/>
  <c r="J49"/>
  <c r="J13" s="1"/>
  <c r="H49"/>
  <c r="H13" s="1"/>
  <c r="I49"/>
  <c r="I13" s="1"/>
  <c r="F48"/>
  <c r="E77"/>
  <c r="E85"/>
  <c r="E106"/>
  <c r="E114"/>
  <c r="E122"/>
  <c r="E130"/>
  <c r="E138"/>
  <c r="E146"/>
  <c r="E154"/>
  <c r="E162"/>
  <c r="E170"/>
  <c r="E178"/>
  <c r="E186"/>
  <c r="F12" l="1"/>
  <c r="E58"/>
  <c r="H45"/>
  <c r="G47"/>
  <c r="H47"/>
  <c r="I47"/>
  <c r="J47"/>
  <c r="H48"/>
  <c r="G45"/>
  <c r="I45"/>
  <c r="G46"/>
  <c r="J46"/>
  <c r="G48"/>
  <c r="I48"/>
  <c r="J48"/>
  <c r="E105"/>
  <c r="E104"/>
  <c r="E103"/>
  <c r="E109" l="1"/>
  <c r="J12"/>
  <c r="G12"/>
  <c r="G52"/>
  <c r="H52"/>
  <c r="H12"/>
  <c r="I52"/>
  <c r="I12"/>
  <c r="E13"/>
  <c r="J45"/>
  <c r="J52" s="1"/>
  <c r="E49"/>
  <c r="H46"/>
  <c r="H10" s="1"/>
  <c r="I46"/>
  <c r="I10" s="1"/>
  <c r="F47"/>
  <c r="F46"/>
  <c r="E75"/>
  <c r="E83"/>
  <c r="J92"/>
  <c r="E91"/>
  <c r="J96"/>
  <c r="E95"/>
  <c r="E112"/>
  <c r="E120"/>
  <c r="E128"/>
  <c r="E136"/>
  <c r="E144"/>
  <c r="E152"/>
  <c r="E160"/>
  <c r="E168"/>
  <c r="E176"/>
  <c r="E185"/>
  <c r="H11" l="1"/>
  <c r="I11"/>
  <c r="F11"/>
  <c r="J11"/>
  <c r="E47"/>
  <c r="E56"/>
  <c r="G11" l="1"/>
  <c r="E11" s="1"/>
  <c r="I9" l="1"/>
  <c r="I16" s="1"/>
  <c r="F45"/>
  <c r="F52" s="1"/>
  <c r="F9" l="1"/>
  <c r="E184"/>
  <c r="E183"/>
  <c r="E182"/>
  <c r="E189" s="1"/>
  <c r="E177"/>
  <c r="E175"/>
  <c r="E174"/>
  <c r="E169"/>
  <c r="E167"/>
  <c r="E166"/>
  <c r="E161"/>
  <c r="E159"/>
  <c r="E158"/>
  <c r="E153"/>
  <c r="E151"/>
  <c r="E150"/>
  <c r="E157" s="1"/>
  <c r="E145"/>
  <c r="E143"/>
  <c r="E142"/>
  <c r="E149" s="1"/>
  <c r="E137"/>
  <c r="E135"/>
  <c r="E134"/>
  <c r="E129"/>
  <c r="E127"/>
  <c r="E126"/>
  <c r="E121"/>
  <c r="E119"/>
  <c r="E113"/>
  <c r="E111"/>
  <c r="E110"/>
  <c r="I96"/>
  <c r="H96"/>
  <c r="G96"/>
  <c r="F96"/>
  <c r="E94"/>
  <c r="E93"/>
  <c r="I92"/>
  <c r="H92"/>
  <c r="G92"/>
  <c r="F92"/>
  <c r="E90"/>
  <c r="E89"/>
  <c r="E84"/>
  <c r="E82"/>
  <c r="E76"/>
  <c r="E74"/>
  <c r="E73"/>
  <c r="E117" l="1"/>
  <c r="E133"/>
  <c r="E165"/>
  <c r="E125"/>
  <c r="E173"/>
  <c r="E88"/>
  <c r="E141"/>
  <c r="E80"/>
  <c r="E181"/>
  <c r="E96"/>
  <c r="G10"/>
  <c r="J10"/>
  <c r="H9"/>
  <c r="H16" s="1"/>
  <c r="E92"/>
  <c r="E57"/>
  <c r="E55"/>
  <c r="E54"/>
  <c r="F10"/>
  <c r="F16" s="1"/>
  <c r="E61" l="1"/>
  <c r="E10"/>
  <c r="E46"/>
  <c r="J9"/>
  <c r="J16" s="1"/>
  <c r="G9"/>
  <c r="G16" s="1"/>
  <c r="E45"/>
  <c r="E48"/>
  <c r="E52" s="1"/>
  <c r="E12"/>
  <c r="E9" l="1"/>
  <c r="E16" s="1"/>
</calcChain>
</file>

<file path=xl/sharedStrings.xml><?xml version="1.0" encoding="utf-8"?>
<sst xmlns="http://schemas.openxmlformats.org/spreadsheetml/2006/main" count="109" uniqueCount="56">
  <si>
    <t>"Развитие физической культуры и спорта в Кингисеппском городском поселении"</t>
  </si>
  <si>
    <t>к муниципальной программе</t>
  </si>
  <si>
    <t>Приложение 2</t>
  </si>
  <si>
    <t>Финансовое обеспечение муниципальнй программы (План реализации)</t>
  </si>
  <si>
    <t>тыс.руб.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</si>
  <si>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</si>
  <si>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</si>
  <si>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</si>
  <si>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</si>
  <si>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</si>
  <si>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</si>
  <si>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</si>
  <si>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</si>
  <si>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</si>
  <si>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</si>
  <si>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 xml:space="preserve">Комитет по спорту, культуре, молодежной политике  и туризму </t>
  </si>
  <si>
    <t>ИТОГО</t>
  </si>
  <si>
    <t xml:space="preserve">Процессная часть </t>
  </si>
  <si>
    <t xml:space="preserve">Комплексы процессных мероприятий, итого </t>
  </si>
  <si>
    <t>Обеспечение деятельности (услуги, работы) муниципальных учреждений</t>
  </si>
  <si>
    <t>Укрепление материально-технической базы муниципальных учреждений</t>
  </si>
  <si>
    <t>МКУ "Центр культуры, спорта, молодежной политики и туризма"</t>
  </si>
  <si>
    <t>Поддержка развития общественной инфраструктуры муниципального значения</t>
  </si>
  <si>
    <t>Развитие физической культуры и спорта в Кингисеппском городском поселении</t>
  </si>
  <si>
    <t>Комплекс процессных мероприятий "Обеспечение условий для развития физической культуры и массового спорта"</t>
  </si>
  <si>
    <t>МБУ "КФСК"</t>
  </si>
  <si>
    <t>Организация и проведение спортивно-массовых мероприятий</t>
  </si>
  <si>
    <t>Участие спортсменов района в соревнованиях различного уровня</t>
  </si>
  <si>
    <t>Предоставление субсидии общественной организации "Физкультурно-спортивная организация Кингисеппского муниципального района Ленинградской области Футбольный клуб "Фосфорит" на организацию и участие команды в официальных соревнованиях</t>
  </si>
  <si>
    <t>Предоставление субсидий спортивным федерациям на организацию и участие спортсменов и спортивных команд в спортивных соревнованиях</t>
  </si>
  <si>
    <t>Предоставление субсидии региональной физкультурно-спортивной общественной организации "Клуб бокса "Ринг" Ленинградской области на организацию и участие спортсменов в соревнованиях</t>
  </si>
  <si>
    <t>Предоставление субсидии Кингисеппской местной общественной организации «Спортивный клуб художественной гимнастики «Успех»</t>
  </si>
  <si>
    <t>Предоставление субсидий некоммерческим организациям в сфере физической культуры и спорта на финансовую поддержку (частичное возмещение расходов)</t>
  </si>
  <si>
    <t>Предоставление субсидии автономной некоммерческой организации "Футбольный клуб "Юность"</t>
  </si>
  <si>
    <t>Организация и проведение физкультурных и спортивных мероприятий</t>
  </si>
  <si>
    <t>Прочие мероприятия в области физической культуры и спорта</t>
  </si>
  <si>
    <t>Расходы на функционирование сектора "Центр тестирования ГТО"</t>
  </si>
  <si>
    <t>Проектирование и строительство объектов физической культуры и спорта</t>
  </si>
  <si>
    <t>МКУ "Служба городского хозяйства"</t>
  </si>
  <si>
    <t>Осуществление полномочий по организации проведения официальных физкультурно-оздоровительных и спортивных мероприятий муниципального района в части организации и проведения спортивно-массовых мероприятий, участия спортсменов района в соревнованиях</t>
  </si>
  <si>
    <t>Поддержка отрасли культуры, спорта и молодежной политики</t>
  </si>
  <si>
    <t>МКУ "Центр культуры, спорта, молодежной политики и туризма", МБУ "КФСК"</t>
  </si>
  <si>
    <t>Проектная часть</t>
  </si>
  <si>
    <t>Мероприятия, направленные на достижение целей проектов</t>
  </si>
  <si>
    <t>Комитет по спорту, культуре, молодежной политике и туризму , МКУ "Служба городского хозяйства"</t>
  </si>
  <si>
    <t>Мероприятия, направленные на достижение цели федерального проекта "Спорт-норма жизни"</t>
  </si>
  <si>
    <t>Комитет по спорту, культуре, молодежной политике и туризму</t>
  </si>
  <si>
    <t>МБУ "КФСК", МКУ "Центр культуры, спорта, молодежной политики и туризма"</t>
  </si>
  <si>
    <t>Мероприятия по капитальному ремонту и ремонту объектов, находящихся в муниципальной собственности</t>
  </si>
  <si>
    <t>Отраслевые проекты</t>
  </si>
  <si>
    <t>Отраслевой проект "Развитие объектов физической культуры и спорта"</t>
  </si>
  <si>
    <t>Оснащение объектов спортивной инфраструктуры спортивно-технологическим оборудованием</t>
  </si>
  <si>
    <t>Благоустройство территории</t>
  </si>
  <si>
    <t>Реализация мероприятий по закупке и монтажу оборудования для создания модульных спортивных сооружений</t>
  </si>
  <si>
    <t>МБУ "ВОДОЛЕЙ"</t>
  </si>
  <si>
    <t>Финансовое обеспечение расходов в области спорта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</si>
</sst>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_р_._-;\-* #,##0.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164" fontId="7" fillId="2" borderId="14" xfId="1" applyNumberFormat="1" applyFont="1" applyFill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 wrapText="1"/>
    </xf>
    <xf numFmtId="164" fontId="7" fillId="2" borderId="10" xfId="1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4" fontId="8" fillId="2" borderId="9" xfId="1" applyNumberFormat="1" applyFont="1" applyFill="1" applyBorder="1" applyAlignment="1">
      <alignment horizontal="center" vertical="center" wrapText="1"/>
    </xf>
    <xf numFmtId="164" fontId="8" fillId="2" borderId="11" xfId="1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4" fontId="4" fillId="2" borderId="13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4" fontId="7" fillId="0" borderId="23" xfId="1" applyNumberFormat="1" applyFont="1" applyFill="1" applyBorder="1" applyAlignment="1">
      <alignment horizontal="center" vertical="center" wrapText="1"/>
    </xf>
    <xf numFmtId="164" fontId="7" fillId="0" borderId="24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164" fontId="4" fillId="0" borderId="25" xfId="1" applyNumberFormat="1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7" fillId="2" borderId="12" xfId="1" applyNumberFormat="1" applyFont="1" applyFill="1" applyBorder="1" applyAlignment="1">
      <alignment horizontal="center" vertical="center" wrapText="1"/>
    </xf>
    <xf numFmtId="164" fontId="4" fillId="2" borderId="25" xfId="1" applyNumberFormat="1" applyFont="1" applyFill="1" applyBorder="1" applyAlignment="1">
      <alignment horizontal="center" vertical="center" wrapText="1"/>
    </xf>
    <xf numFmtId="164" fontId="4" fillId="2" borderId="26" xfId="1" applyNumberFormat="1" applyFont="1" applyFill="1" applyBorder="1" applyAlignment="1">
      <alignment horizontal="center" vertical="center" wrapText="1"/>
    </xf>
    <xf numFmtId="164" fontId="8" fillId="2" borderId="26" xfId="1" applyNumberFormat="1" applyFont="1" applyFill="1" applyBorder="1" applyAlignment="1">
      <alignment horizontal="center" vertical="center" wrapText="1"/>
    </xf>
    <xf numFmtId="164" fontId="7" fillId="2" borderId="15" xfId="1" applyNumberFormat="1" applyFont="1" applyFill="1" applyBorder="1" applyAlignment="1">
      <alignment horizontal="center" vertical="center" wrapText="1"/>
    </xf>
    <xf numFmtId="164" fontId="7" fillId="2" borderId="25" xfId="1" applyNumberFormat="1" applyFont="1" applyFill="1" applyBorder="1" applyAlignment="1">
      <alignment horizontal="center" vertical="center" wrapText="1"/>
    </xf>
    <xf numFmtId="164" fontId="7" fillId="2" borderId="26" xfId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7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7" fillId="0" borderId="21" xfId="1" applyNumberFormat="1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4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03"/>
  <sheetViews>
    <sheetView tabSelected="1" topLeftCell="A85" zoomScaleNormal="100" workbookViewId="0">
      <selection activeCell="B44" sqref="B44:J44"/>
    </sheetView>
  </sheetViews>
  <sheetFormatPr defaultRowHeight="18.75"/>
  <cols>
    <col min="1" max="1" width="2.5703125" style="9" customWidth="1"/>
    <col min="2" max="2" width="47.42578125" style="5" customWidth="1"/>
    <col min="3" max="3" width="25.42578125" style="6" customWidth="1"/>
    <col min="4" max="4" width="14.7109375" style="7" customWidth="1"/>
    <col min="5" max="5" width="14.7109375" style="8" customWidth="1"/>
    <col min="6" max="10" width="14.7109375" style="9" customWidth="1"/>
    <col min="11" max="11" width="9.5703125" style="9" customWidth="1"/>
    <col min="12" max="12" width="9.28515625" style="9" customWidth="1"/>
    <col min="13" max="257" width="9.140625" style="9"/>
    <col min="258" max="258" width="40.28515625" style="9" customWidth="1"/>
    <col min="259" max="259" width="25.42578125" style="9" customWidth="1"/>
    <col min="260" max="266" width="14.7109375" style="9" customWidth="1"/>
    <col min="267" max="513" width="9.140625" style="9"/>
    <col min="514" max="514" width="40.28515625" style="9" customWidth="1"/>
    <col min="515" max="515" width="25.42578125" style="9" customWidth="1"/>
    <col min="516" max="522" width="14.7109375" style="9" customWidth="1"/>
    <col min="523" max="769" width="9.140625" style="9"/>
    <col min="770" max="770" width="40.28515625" style="9" customWidth="1"/>
    <col min="771" max="771" width="25.42578125" style="9" customWidth="1"/>
    <col min="772" max="778" width="14.7109375" style="9" customWidth="1"/>
    <col min="779" max="1025" width="9.140625" style="9"/>
    <col min="1026" max="1026" width="40.28515625" style="9" customWidth="1"/>
    <col min="1027" max="1027" width="25.42578125" style="9" customWidth="1"/>
    <col min="1028" max="1034" width="14.7109375" style="9" customWidth="1"/>
    <col min="1035" max="1281" width="9.140625" style="9"/>
    <col min="1282" max="1282" width="40.28515625" style="9" customWidth="1"/>
    <col min="1283" max="1283" width="25.42578125" style="9" customWidth="1"/>
    <col min="1284" max="1290" width="14.7109375" style="9" customWidth="1"/>
    <col min="1291" max="1537" width="9.140625" style="9"/>
    <col min="1538" max="1538" width="40.28515625" style="9" customWidth="1"/>
    <col min="1539" max="1539" width="25.42578125" style="9" customWidth="1"/>
    <col min="1540" max="1546" width="14.7109375" style="9" customWidth="1"/>
    <col min="1547" max="1793" width="9.140625" style="9"/>
    <col min="1794" max="1794" width="40.28515625" style="9" customWidth="1"/>
    <col min="1795" max="1795" width="25.42578125" style="9" customWidth="1"/>
    <col min="1796" max="1802" width="14.7109375" style="9" customWidth="1"/>
    <col min="1803" max="2049" width="9.140625" style="9"/>
    <col min="2050" max="2050" width="40.28515625" style="9" customWidth="1"/>
    <col min="2051" max="2051" width="25.42578125" style="9" customWidth="1"/>
    <col min="2052" max="2058" width="14.7109375" style="9" customWidth="1"/>
    <col min="2059" max="2305" width="9.140625" style="9"/>
    <col min="2306" max="2306" width="40.28515625" style="9" customWidth="1"/>
    <col min="2307" max="2307" width="25.42578125" style="9" customWidth="1"/>
    <col min="2308" max="2314" width="14.7109375" style="9" customWidth="1"/>
    <col min="2315" max="2561" width="9.140625" style="9"/>
    <col min="2562" max="2562" width="40.28515625" style="9" customWidth="1"/>
    <col min="2563" max="2563" width="25.42578125" style="9" customWidth="1"/>
    <col min="2564" max="2570" width="14.7109375" style="9" customWidth="1"/>
    <col min="2571" max="2817" width="9.140625" style="9"/>
    <col min="2818" max="2818" width="40.28515625" style="9" customWidth="1"/>
    <col min="2819" max="2819" width="25.42578125" style="9" customWidth="1"/>
    <col min="2820" max="2826" width="14.7109375" style="9" customWidth="1"/>
    <col min="2827" max="3073" width="9.140625" style="9"/>
    <col min="3074" max="3074" width="40.28515625" style="9" customWidth="1"/>
    <col min="3075" max="3075" width="25.42578125" style="9" customWidth="1"/>
    <col min="3076" max="3082" width="14.7109375" style="9" customWidth="1"/>
    <col min="3083" max="3329" width="9.140625" style="9"/>
    <col min="3330" max="3330" width="40.28515625" style="9" customWidth="1"/>
    <col min="3331" max="3331" width="25.42578125" style="9" customWidth="1"/>
    <col min="3332" max="3338" width="14.7109375" style="9" customWidth="1"/>
    <col min="3339" max="3585" width="9.140625" style="9"/>
    <col min="3586" max="3586" width="40.28515625" style="9" customWidth="1"/>
    <col min="3587" max="3587" width="25.42578125" style="9" customWidth="1"/>
    <col min="3588" max="3594" width="14.7109375" style="9" customWidth="1"/>
    <col min="3595" max="3841" width="9.140625" style="9"/>
    <col min="3842" max="3842" width="40.28515625" style="9" customWidth="1"/>
    <col min="3843" max="3843" width="25.42578125" style="9" customWidth="1"/>
    <col min="3844" max="3850" width="14.7109375" style="9" customWidth="1"/>
    <col min="3851" max="4097" width="9.140625" style="9"/>
    <col min="4098" max="4098" width="40.28515625" style="9" customWidth="1"/>
    <col min="4099" max="4099" width="25.42578125" style="9" customWidth="1"/>
    <col min="4100" max="4106" width="14.7109375" style="9" customWidth="1"/>
    <col min="4107" max="4353" width="9.140625" style="9"/>
    <col min="4354" max="4354" width="40.28515625" style="9" customWidth="1"/>
    <col min="4355" max="4355" width="25.42578125" style="9" customWidth="1"/>
    <col min="4356" max="4362" width="14.7109375" style="9" customWidth="1"/>
    <col min="4363" max="4609" width="9.140625" style="9"/>
    <col min="4610" max="4610" width="40.28515625" style="9" customWidth="1"/>
    <col min="4611" max="4611" width="25.42578125" style="9" customWidth="1"/>
    <col min="4612" max="4618" width="14.7109375" style="9" customWidth="1"/>
    <col min="4619" max="4865" width="9.140625" style="9"/>
    <col min="4866" max="4866" width="40.28515625" style="9" customWidth="1"/>
    <col min="4867" max="4867" width="25.42578125" style="9" customWidth="1"/>
    <col min="4868" max="4874" width="14.7109375" style="9" customWidth="1"/>
    <col min="4875" max="5121" width="9.140625" style="9"/>
    <col min="5122" max="5122" width="40.28515625" style="9" customWidth="1"/>
    <col min="5123" max="5123" width="25.42578125" style="9" customWidth="1"/>
    <col min="5124" max="5130" width="14.7109375" style="9" customWidth="1"/>
    <col min="5131" max="5377" width="9.140625" style="9"/>
    <col min="5378" max="5378" width="40.28515625" style="9" customWidth="1"/>
    <col min="5379" max="5379" width="25.42578125" style="9" customWidth="1"/>
    <col min="5380" max="5386" width="14.7109375" style="9" customWidth="1"/>
    <col min="5387" max="5633" width="9.140625" style="9"/>
    <col min="5634" max="5634" width="40.28515625" style="9" customWidth="1"/>
    <col min="5635" max="5635" width="25.42578125" style="9" customWidth="1"/>
    <col min="5636" max="5642" width="14.7109375" style="9" customWidth="1"/>
    <col min="5643" max="5889" width="9.140625" style="9"/>
    <col min="5890" max="5890" width="40.28515625" style="9" customWidth="1"/>
    <col min="5891" max="5891" width="25.42578125" style="9" customWidth="1"/>
    <col min="5892" max="5898" width="14.7109375" style="9" customWidth="1"/>
    <col min="5899" max="6145" width="9.140625" style="9"/>
    <col min="6146" max="6146" width="40.28515625" style="9" customWidth="1"/>
    <col min="6147" max="6147" width="25.42578125" style="9" customWidth="1"/>
    <col min="6148" max="6154" width="14.7109375" style="9" customWidth="1"/>
    <col min="6155" max="6401" width="9.140625" style="9"/>
    <col min="6402" max="6402" width="40.28515625" style="9" customWidth="1"/>
    <col min="6403" max="6403" width="25.42578125" style="9" customWidth="1"/>
    <col min="6404" max="6410" width="14.7109375" style="9" customWidth="1"/>
    <col min="6411" max="6657" width="9.140625" style="9"/>
    <col min="6658" max="6658" width="40.28515625" style="9" customWidth="1"/>
    <col min="6659" max="6659" width="25.42578125" style="9" customWidth="1"/>
    <col min="6660" max="6666" width="14.7109375" style="9" customWidth="1"/>
    <col min="6667" max="6913" width="9.140625" style="9"/>
    <col min="6914" max="6914" width="40.28515625" style="9" customWidth="1"/>
    <col min="6915" max="6915" width="25.42578125" style="9" customWidth="1"/>
    <col min="6916" max="6922" width="14.7109375" style="9" customWidth="1"/>
    <col min="6923" max="7169" width="9.140625" style="9"/>
    <col min="7170" max="7170" width="40.28515625" style="9" customWidth="1"/>
    <col min="7171" max="7171" width="25.42578125" style="9" customWidth="1"/>
    <col min="7172" max="7178" width="14.7109375" style="9" customWidth="1"/>
    <col min="7179" max="7425" width="9.140625" style="9"/>
    <col min="7426" max="7426" width="40.28515625" style="9" customWidth="1"/>
    <col min="7427" max="7427" width="25.42578125" style="9" customWidth="1"/>
    <col min="7428" max="7434" width="14.7109375" style="9" customWidth="1"/>
    <col min="7435" max="7681" width="9.140625" style="9"/>
    <col min="7682" max="7682" width="40.28515625" style="9" customWidth="1"/>
    <col min="7683" max="7683" width="25.42578125" style="9" customWidth="1"/>
    <col min="7684" max="7690" width="14.7109375" style="9" customWidth="1"/>
    <col min="7691" max="7937" width="9.140625" style="9"/>
    <col min="7938" max="7938" width="40.28515625" style="9" customWidth="1"/>
    <col min="7939" max="7939" width="25.42578125" style="9" customWidth="1"/>
    <col min="7940" max="7946" width="14.7109375" style="9" customWidth="1"/>
    <col min="7947" max="8193" width="9.140625" style="9"/>
    <col min="8194" max="8194" width="40.28515625" style="9" customWidth="1"/>
    <col min="8195" max="8195" width="25.42578125" style="9" customWidth="1"/>
    <col min="8196" max="8202" width="14.7109375" style="9" customWidth="1"/>
    <col min="8203" max="8449" width="9.140625" style="9"/>
    <col min="8450" max="8450" width="40.28515625" style="9" customWidth="1"/>
    <col min="8451" max="8451" width="25.42578125" style="9" customWidth="1"/>
    <col min="8452" max="8458" width="14.7109375" style="9" customWidth="1"/>
    <col min="8459" max="8705" width="9.140625" style="9"/>
    <col min="8706" max="8706" width="40.28515625" style="9" customWidth="1"/>
    <col min="8707" max="8707" width="25.42578125" style="9" customWidth="1"/>
    <col min="8708" max="8714" width="14.7109375" style="9" customWidth="1"/>
    <col min="8715" max="8961" width="9.140625" style="9"/>
    <col min="8962" max="8962" width="40.28515625" style="9" customWidth="1"/>
    <col min="8963" max="8963" width="25.42578125" style="9" customWidth="1"/>
    <col min="8964" max="8970" width="14.7109375" style="9" customWidth="1"/>
    <col min="8971" max="9217" width="9.140625" style="9"/>
    <col min="9218" max="9218" width="40.28515625" style="9" customWidth="1"/>
    <col min="9219" max="9219" width="25.42578125" style="9" customWidth="1"/>
    <col min="9220" max="9226" width="14.7109375" style="9" customWidth="1"/>
    <col min="9227" max="9473" width="9.140625" style="9"/>
    <col min="9474" max="9474" width="40.28515625" style="9" customWidth="1"/>
    <col min="9475" max="9475" width="25.42578125" style="9" customWidth="1"/>
    <col min="9476" max="9482" width="14.7109375" style="9" customWidth="1"/>
    <col min="9483" max="9729" width="9.140625" style="9"/>
    <col min="9730" max="9730" width="40.28515625" style="9" customWidth="1"/>
    <col min="9731" max="9731" width="25.42578125" style="9" customWidth="1"/>
    <col min="9732" max="9738" width="14.7109375" style="9" customWidth="1"/>
    <col min="9739" max="9985" width="9.140625" style="9"/>
    <col min="9986" max="9986" width="40.28515625" style="9" customWidth="1"/>
    <col min="9987" max="9987" width="25.42578125" style="9" customWidth="1"/>
    <col min="9988" max="9994" width="14.7109375" style="9" customWidth="1"/>
    <col min="9995" max="10241" width="9.140625" style="9"/>
    <col min="10242" max="10242" width="40.28515625" style="9" customWidth="1"/>
    <col min="10243" max="10243" width="25.42578125" style="9" customWidth="1"/>
    <col min="10244" max="10250" width="14.7109375" style="9" customWidth="1"/>
    <col min="10251" max="10497" width="9.140625" style="9"/>
    <col min="10498" max="10498" width="40.28515625" style="9" customWidth="1"/>
    <col min="10499" max="10499" width="25.42578125" style="9" customWidth="1"/>
    <col min="10500" max="10506" width="14.7109375" style="9" customWidth="1"/>
    <col min="10507" max="10753" width="9.140625" style="9"/>
    <col min="10754" max="10754" width="40.28515625" style="9" customWidth="1"/>
    <col min="10755" max="10755" width="25.42578125" style="9" customWidth="1"/>
    <col min="10756" max="10762" width="14.7109375" style="9" customWidth="1"/>
    <col min="10763" max="11009" width="9.140625" style="9"/>
    <col min="11010" max="11010" width="40.28515625" style="9" customWidth="1"/>
    <col min="11011" max="11011" width="25.42578125" style="9" customWidth="1"/>
    <col min="11012" max="11018" width="14.7109375" style="9" customWidth="1"/>
    <col min="11019" max="11265" width="9.140625" style="9"/>
    <col min="11266" max="11266" width="40.28515625" style="9" customWidth="1"/>
    <col min="11267" max="11267" width="25.42578125" style="9" customWidth="1"/>
    <col min="11268" max="11274" width="14.7109375" style="9" customWidth="1"/>
    <col min="11275" max="11521" width="9.140625" style="9"/>
    <col min="11522" max="11522" width="40.28515625" style="9" customWidth="1"/>
    <col min="11523" max="11523" width="25.42578125" style="9" customWidth="1"/>
    <col min="11524" max="11530" width="14.7109375" style="9" customWidth="1"/>
    <col min="11531" max="11777" width="9.140625" style="9"/>
    <col min="11778" max="11778" width="40.28515625" style="9" customWidth="1"/>
    <col min="11779" max="11779" width="25.42578125" style="9" customWidth="1"/>
    <col min="11780" max="11786" width="14.7109375" style="9" customWidth="1"/>
    <col min="11787" max="12033" width="9.140625" style="9"/>
    <col min="12034" max="12034" width="40.28515625" style="9" customWidth="1"/>
    <col min="12035" max="12035" width="25.42578125" style="9" customWidth="1"/>
    <col min="12036" max="12042" width="14.7109375" style="9" customWidth="1"/>
    <col min="12043" max="12289" width="9.140625" style="9"/>
    <col min="12290" max="12290" width="40.28515625" style="9" customWidth="1"/>
    <col min="12291" max="12291" width="25.42578125" style="9" customWidth="1"/>
    <col min="12292" max="12298" width="14.7109375" style="9" customWidth="1"/>
    <col min="12299" max="12545" width="9.140625" style="9"/>
    <col min="12546" max="12546" width="40.28515625" style="9" customWidth="1"/>
    <col min="12547" max="12547" width="25.42578125" style="9" customWidth="1"/>
    <col min="12548" max="12554" width="14.7109375" style="9" customWidth="1"/>
    <col min="12555" max="12801" width="9.140625" style="9"/>
    <col min="12802" max="12802" width="40.28515625" style="9" customWidth="1"/>
    <col min="12803" max="12803" width="25.42578125" style="9" customWidth="1"/>
    <col min="12804" max="12810" width="14.7109375" style="9" customWidth="1"/>
    <col min="12811" max="13057" width="9.140625" style="9"/>
    <col min="13058" max="13058" width="40.28515625" style="9" customWidth="1"/>
    <col min="13059" max="13059" width="25.42578125" style="9" customWidth="1"/>
    <col min="13060" max="13066" width="14.7109375" style="9" customWidth="1"/>
    <col min="13067" max="13313" width="9.140625" style="9"/>
    <col min="13314" max="13314" width="40.28515625" style="9" customWidth="1"/>
    <col min="13315" max="13315" width="25.42578125" style="9" customWidth="1"/>
    <col min="13316" max="13322" width="14.7109375" style="9" customWidth="1"/>
    <col min="13323" max="13569" width="9.140625" style="9"/>
    <col min="13570" max="13570" width="40.28515625" style="9" customWidth="1"/>
    <col min="13571" max="13571" width="25.42578125" style="9" customWidth="1"/>
    <col min="13572" max="13578" width="14.7109375" style="9" customWidth="1"/>
    <col min="13579" max="13825" width="9.140625" style="9"/>
    <col min="13826" max="13826" width="40.28515625" style="9" customWidth="1"/>
    <col min="13827" max="13827" width="25.42578125" style="9" customWidth="1"/>
    <col min="13828" max="13834" width="14.7109375" style="9" customWidth="1"/>
    <col min="13835" max="14081" width="9.140625" style="9"/>
    <col min="14082" max="14082" width="40.28515625" style="9" customWidth="1"/>
    <col min="14083" max="14083" width="25.42578125" style="9" customWidth="1"/>
    <col min="14084" max="14090" width="14.7109375" style="9" customWidth="1"/>
    <col min="14091" max="14337" width="9.140625" style="9"/>
    <col min="14338" max="14338" width="40.28515625" style="9" customWidth="1"/>
    <col min="14339" max="14339" width="25.42578125" style="9" customWidth="1"/>
    <col min="14340" max="14346" width="14.7109375" style="9" customWidth="1"/>
    <col min="14347" max="14593" width="9.140625" style="9"/>
    <col min="14594" max="14594" width="40.28515625" style="9" customWidth="1"/>
    <col min="14595" max="14595" width="25.42578125" style="9" customWidth="1"/>
    <col min="14596" max="14602" width="14.7109375" style="9" customWidth="1"/>
    <col min="14603" max="14849" width="9.140625" style="9"/>
    <col min="14850" max="14850" width="40.28515625" style="9" customWidth="1"/>
    <col min="14851" max="14851" width="25.42578125" style="9" customWidth="1"/>
    <col min="14852" max="14858" width="14.7109375" style="9" customWidth="1"/>
    <col min="14859" max="15105" width="9.140625" style="9"/>
    <col min="15106" max="15106" width="40.28515625" style="9" customWidth="1"/>
    <col min="15107" max="15107" width="25.42578125" style="9" customWidth="1"/>
    <col min="15108" max="15114" width="14.7109375" style="9" customWidth="1"/>
    <col min="15115" max="15361" width="9.140625" style="9"/>
    <col min="15362" max="15362" width="40.28515625" style="9" customWidth="1"/>
    <col min="15363" max="15363" width="25.42578125" style="9" customWidth="1"/>
    <col min="15364" max="15370" width="14.7109375" style="9" customWidth="1"/>
    <col min="15371" max="15617" width="9.140625" style="9"/>
    <col min="15618" max="15618" width="40.28515625" style="9" customWidth="1"/>
    <col min="15619" max="15619" width="25.42578125" style="9" customWidth="1"/>
    <col min="15620" max="15626" width="14.7109375" style="9" customWidth="1"/>
    <col min="15627" max="15873" width="9.140625" style="9"/>
    <col min="15874" max="15874" width="40.28515625" style="9" customWidth="1"/>
    <col min="15875" max="15875" width="25.42578125" style="9" customWidth="1"/>
    <col min="15876" max="15882" width="14.7109375" style="9" customWidth="1"/>
    <col min="15883" max="16129" width="9.140625" style="9"/>
    <col min="16130" max="16130" width="40.28515625" style="9" customWidth="1"/>
    <col min="16131" max="16131" width="25.42578125" style="9" customWidth="1"/>
    <col min="16132" max="16138" width="14.7109375" style="9" customWidth="1"/>
    <col min="16139" max="16384" width="9.140625" style="9"/>
  </cols>
  <sheetData>
    <row r="1" spans="2:11" ht="77.25" customHeight="1">
      <c r="I1" s="80" t="s">
        <v>2</v>
      </c>
      <c r="J1" s="80"/>
    </row>
    <row r="2" spans="2:11">
      <c r="I2" s="81" t="s">
        <v>1</v>
      </c>
      <c r="J2" s="81"/>
    </row>
    <row r="3" spans="2:11" s="11" customFormat="1">
      <c r="B3" s="82" t="s">
        <v>3</v>
      </c>
      <c r="C3" s="82"/>
      <c r="D3" s="82"/>
      <c r="E3" s="82"/>
      <c r="F3" s="82"/>
      <c r="G3" s="82"/>
      <c r="H3" s="82"/>
      <c r="I3" s="82"/>
      <c r="J3" s="82"/>
      <c r="K3" s="10"/>
    </row>
    <row r="4" spans="2:11">
      <c r="B4" s="83" t="s">
        <v>0</v>
      </c>
      <c r="C4" s="83"/>
      <c r="D4" s="83"/>
      <c r="E4" s="83"/>
      <c r="F4" s="83"/>
      <c r="G4" s="83"/>
      <c r="H4" s="83"/>
      <c r="I4" s="83"/>
      <c r="J4" s="83"/>
      <c r="K4" s="12"/>
    </row>
    <row r="5" spans="2:11" ht="19.5" thickBot="1">
      <c r="C5" s="13"/>
      <c r="D5" s="13"/>
      <c r="E5" s="14"/>
      <c r="F5" s="13"/>
      <c r="G5" s="13"/>
      <c r="H5" s="13"/>
      <c r="I5" s="13"/>
      <c r="J5" s="13" t="s">
        <v>4</v>
      </c>
    </row>
    <row r="6" spans="2:11" ht="18.75" customHeight="1">
      <c r="B6" s="84" t="s">
        <v>5</v>
      </c>
      <c r="C6" s="86" t="s">
        <v>6</v>
      </c>
      <c r="D6" s="86" t="s">
        <v>7</v>
      </c>
      <c r="E6" s="86" t="s">
        <v>8</v>
      </c>
      <c r="F6" s="86"/>
      <c r="G6" s="86"/>
      <c r="H6" s="86"/>
      <c r="I6" s="86"/>
      <c r="J6" s="87"/>
    </row>
    <row r="7" spans="2:11" ht="63">
      <c r="B7" s="85"/>
      <c r="C7" s="74"/>
      <c r="D7" s="74"/>
      <c r="E7" s="15" t="s">
        <v>9</v>
      </c>
      <c r="F7" s="1" t="s">
        <v>10</v>
      </c>
      <c r="G7" s="1" t="s">
        <v>11</v>
      </c>
      <c r="H7" s="1" t="s">
        <v>12</v>
      </c>
      <c r="I7" s="1" t="s">
        <v>13</v>
      </c>
      <c r="J7" s="16" t="s">
        <v>14</v>
      </c>
    </row>
    <row r="8" spans="2:11">
      <c r="B8" s="17">
        <v>1</v>
      </c>
      <c r="C8" s="1">
        <v>2</v>
      </c>
      <c r="D8" s="1">
        <v>3</v>
      </c>
      <c r="E8" s="47">
        <v>4</v>
      </c>
      <c r="F8" s="19">
        <v>5</v>
      </c>
      <c r="G8" s="19">
        <v>6</v>
      </c>
      <c r="H8" s="19">
        <v>7</v>
      </c>
      <c r="I8" s="19">
        <v>8</v>
      </c>
      <c r="J8" s="20">
        <v>9</v>
      </c>
    </row>
    <row r="9" spans="2:11">
      <c r="B9" s="76" t="s">
        <v>23</v>
      </c>
      <c r="C9" s="74" t="s">
        <v>15</v>
      </c>
      <c r="D9" s="2">
        <v>2022</v>
      </c>
      <c r="E9" s="21">
        <f>SUM(F9:J9)</f>
        <v>52898.069999999992</v>
      </c>
      <c r="F9" s="21">
        <f t="shared" ref="F9:J11" si="0">F18+F45</f>
        <v>0</v>
      </c>
      <c r="G9" s="22">
        <f t="shared" si="0"/>
        <v>200.14</v>
      </c>
      <c r="H9" s="22">
        <f t="shared" si="0"/>
        <v>732.1</v>
      </c>
      <c r="I9" s="22">
        <f t="shared" si="0"/>
        <v>51965.829999999994</v>
      </c>
      <c r="J9" s="23">
        <f t="shared" si="0"/>
        <v>0</v>
      </c>
    </row>
    <row r="10" spans="2:11">
      <c r="B10" s="76"/>
      <c r="C10" s="74"/>
      <c r="D10" s="3">
        <v>2023</v>
      </c>
      <c r="E10" s="24">
        <f t="shared" ref="E10:E12" si="1">SUM(F10:J10)</f>
        <v>60411</v>
      </c>
      <c r="F10" s="24">
        <f t="shared" si="0"/>
        <v>0</v>
      </c>
      <c r="G10" s="24">
        <f t="shared" si="0"/>
        <v>0</v>
      </c>
      <c r="H10" s="24">
        <f t="shared" si="0"/>
        <v>1703.1</v>
      </c>
      <c r="I10" s="24">
        <f t="shared" si="0"/>
        <v>58707.9</v>
      </c>
      <c r="J10" s="25">
        <f t="shared" si="0"/>
        <v>0</v>
      </c>
    </row>
    <row r="11" spans="2:11">
      <c r="B11" s="76"/>
      <c r="C11" s="74"/>
      <c r="D11" s="48">
        <v>2024</v>
      </c>
      <c r="E11" s="24">
        <f>SUM(F11:J11)</f>
        <v>57934.599999999991</v>
      </c>
      <c r="F11" s="24">
        <f t="shared" si="0"/>
        <v>0</v>
      </c>
      <c r="G11" s="24">
        <f t="shared" si="0"/>
        <v>0</v>
      </c>
      <c r="H11" s="24">
        <f t="shared" si="0"/>
        <v>2999.1</v>
      </c>
      <c r="I11" s="24">
        <f t="shared" si="0"/>
        <v>54935.499999999993</v>
      </c>
      <c r="J11" s="25">
        <f t="shared" si="0"/>
        <v>0</v>
      </c>
    </row>
    <row r="12" spans="2:11">
      <c r="B12" s="76"/>
      <c r="C12" s="74"/>
      <c r="D12" s="48">
        <v>2025</v>
      </c>
      <c r="E12" s="55">
        <f t="shared" si="1"/>
        <v>68739</v>
      </c>
      <c r="F12" s="56">
        <f>F31+F48</f>
        <v>1482.2</v>
      </c>
      <c r="G12" s="56">
        <f t="shared" ref="G12:J12" si="2">G31+G48</f>
        <v>1482.2</v>
      </c>
      <c r="H12" s="56">
        <f t="shared" si="2"/>
        <v>5280.4</v>
      </c>
      <c r="I12" s="56">
        <f t="shared" si="2"/>
        <v>60494.2</v>
      </c>
      <c r="J12" s="57">
        <f t="shared" si="2"/>
        <v>0</v>
      </c>
    </row>
    <row r="13" spans="2:11">
      <c r="B13" s="76"/>
      <c r="C13" s="74"/>
      <c r="D13" s="48">
        <v>2026</v>
      </c>
      <c r="E13" s="56">
        <f>SUM(F13:J13)</f>
        <v>138736.70000000001</v>
      </c>
      <c r="F13" s="56">
        <f>F32+F49</f>
        <v>0</v>
      </c>
      <c r="G13" s="56">
        <f t="shared" ref="G13:J13" si="3">G32+G49</f>
        <v>0</v>
      </c>
      <c r="H13" s="56">
        <f t="shared" si="3"/>
        <v>39772.800000000003</v>
      </c>
      <c r="I13" s="56">
        <f t="shared" si="3"/>
        <v>98963.9</v>
      </c>
      <c r="J13" s="57">
        <f t="shared" si="3"/>
        <v>0</v>
      </c>
    </row>
    <row r="14" spans="2:11">
      <c r="B14" s="76"/>
      <c r="C14" s="74"/>
      <c r="D14" s="48">
        <v>2027</v>
      </c>
      <c r="E14" s="56">
        <f>SUM(F14:J14)</f>
        <v>207645.40000000002</v>
      </c>
      <c r="F14" s="56">
        <f>F33+F50</f>
        <v>58050</v>
      </c>
      <c r="G14" s="56">
        <f t="shared" ref="G14:J14" si="4">G33+G50</f>
        <v>76950</v>
      </c>
      <c r="H14" s="56">
        <f t="shared" si="4"/>
        <v>1403.7</v>
      </c>
      <c r="I14" s="56">
        <f t="shared" si="4"/>
        <v>71241.7</v>
      </c>
      <c r="J14" s="57">
        <f t="shared" si="4"/>
        <v>0</v>
      </c>
    </row>
    <row r="15" spans="2:11">
      <c r="B15" s="76"/>
      <c r="C15" s="74"/>
      <c r="D15" s="4">
        <v>2028</v>
      </c>
      <c r="E15" s="51">
        <f>SUM(F15:J15)</f>
        <v>60354.299999999988</v>
      </c>
      <c r="F15" s="56">
        <f>F34+F51</f>
        <v>0</v>
      </c>
      <c r="G15" s="56">
        <f t="shared" ref="G15:J15" si="5">G34+G51</f>
        <v>0</v>
      </c>
      <c r="H15" s="56">
        <f t="shared" si="5"/>
        <v>1403.7</v>
      </c>
      <c r="I15" s="56">
        <f t="shared" si="5"/>
        <v>58950.599999999991</v>
      </c>
      <c r="J15" s="67">
        <f t="shared" si="5"/>
        <v>0</v>
      </c>
    </row>
    <row r="16" spans="2:11">
      <c r="B16" s="76"/>
      <c r="C16" s="74"/>
      <c r="D16" s="18" t="s">
        <v>16</v>
      </c>
      <c r="E16" s="26">
        <f>SUM(E9:E15)</f>
        <v>646719.07000000007</v>
      </c>
      <c r="F16" s="26">
        <f t="shared" ref="F16:I16" si="6">SUM(F9:F15)</f>
        <v>59532.2</v>
      </c>
      <c r="G16" s="26">
        <f t="shared" si="6"/>
        <v>78632.34</v>
      </c>
      <c r="H16" s="26">
        <f t="shared" si="6"/>
        <v>53294.899999999994</v>
      </c>
      <c r="I16" s="26">
        <f t="shared" si="6"/>
        <v>455259.62999999995</v>
      </c>
      <c r="J16" s="27">
        <f>SUM(J9:J15)</f>
        <v>0</v>
      </c>
    </row>
    <row r="17" spans="2:10">
      <c r="B17" s="77" t="s">
        <v>42</v>
      </c>
      <c r="C17" s="78"/>
      <c r="D17" s="78"/>
      <c r="E17" s="78"/>
      <c r="F17" s="78"/>
      <c r="G17" s="78"/>
      <c r="H17" s="78"/>
      <c r="I17" s="78"/>
      <c r="J17" s="79"/>
    </row>
    <row r="18" spans="2:10" ht="20.45" customHeight="1">
      <c r="B18" s="76" t="s">
        <v>43</v>
      </c>
      <c r="C18" s="74" t="s">
        <v>44</v>
      </c>
      <c r="D18" s="2">
        <v>2022</v>
      </c>
      <c r="E18" s="21">
        <f>SUM(F18:J18)</f>
        <v>0</v>
      </c>
      <c r="F18" s="41">
        <f>F22</f>
        <v>0</v>
      </c>
      <c r="G18" s="41">
        <f t="shared" ref="G18:J18" si="7">G22</f>
        <v>0</v>
      </c>
      <c r="H18" s="41">
        <f t="shared" si="7"/>
        <v>0</v>
      </c>
      <c r="I18" s="41">
        <f t="shared" si="7"/>
        <v>0</v>
      </c>
      <c r="J18" s="42">
        <f t="shared" si="7"/>
        <v>0</v>
      </c>
    </row>
    <row r="19" spans="2:10" ht="20.45" customHeight="1">
      <c r="B19" s="76"/>
      <c r="C19" s="74"/>
      <c r="D19" s="3">
        <v>2023</v>
      </c>
      <c r="E19" s="24">
        <f>SUM(F19:J19)</f>
        <v>9000</v>
      </c>
      <c r="F19" s="30">
        <f t="shared" ref="F19:J20" si="8">F23</f>
        <v>0</v>
      </c>
      <c r="G19" s="30">
        <f t="shared" si="8"/>
        <v>0</v>
      </c>
      <c r="H19" s="30">
        <f t="shared" si="8"/>
        <v>0</v>
      </c>
      <c r="I19" s="30">
        <f>I23</f>
        <v>9000</v>
      </c>
      <c r="J19" s="31">
        <f t="shared" si="8"/>
        <v>0</v>
      </c>
    </row>
    <row r="20" spans="2:10" ht="21.6" customHeight="1">
      <c r="B20" s="76"/>
      <c r="C20" s="74"/>
      <c r="D20" s="48">
        <v>2024</v>
      </c>
      <c r="E20" s="24">
        <f>SUM(F20:J20)</f>
        <v>0</v>
      </c>
      <c r="F20" s="30">
        <f>F24</f>
        <v>0</v>
      </c>
      <c r="G20" s="30">
        <f t="shared" si="8"/>
        <v>0</v>
      </c>
      <c r="H20" s="30">
        <f t="shared" si="8"/>
        <v>0</v>
      </c>
      <c r="I20" s="30">
        <f>I24</f>
        <v>0</v>
      </c>
      <c r="J20" s="31">
        <f>J24</f>
        <v>0</v>
      </c>
    </row>
    <row r="21" spans="2:10" ht="19.899999999999999" customHeight="1">
      <c r="B21" s="76"/>
      <c r="C21" s="74"/>
      <c r="D21" s="18" t="s">
        <v>16</v>
      </c>
      <c r="E21" s="26">
        <f t="shared" ref="E21:J21" si="9">SUM(E18:E20)</f>
        <v>9000</v>
      </c>
      <c r="F21" s="26">
        <f t="shared" si="9"/>
        <v>0</v>
      </c>
      <c r="G21" s="26">
        <f t="shared" si="9"/>
        <v>0</v>
      </c>
      <c r="H21" s="26">
        <f t="shared" si="9"/>
        <v>0</v>
      </c>
      <c r="I21" s="26">
        <f t="shared" si="9"/>
        <v>9000</v>
      </c>
      <c r="J21" s="27">
        <f t="shared" si="9"/>
        <v>0</v>
      </c>
    </row>
    <row r="22" spans="2:10">
      <c r="B22" s="76" t="s">
        <v>45</v>
      </c>
      <c r="C22" s="74" t="s">
        <v>46</v>
      </c>
      <c r="D22" s="2">
        <v>2022</v>
      </c>
      <c r="E22" s="21">
        <f>SUM(F22:J22)</f>
        <v>0</v>
      </c>
      <c r="F22" s="41">
        <f t="shared" ref="F22:F24" si="10">F26</f>
        <v>0</v>
      </c>
      <c r="G22" s="41">
        <f t="shared" ref="G22:J24" si="11">G26</f>
        <v>0</v>
      </c>
      <c r="H22" s="41">
        <f t="shared" si="11"/>
        <v>0</v>
      </c>
      <c r="I22" s="41">
        <f t="shared" si="11"/>
        <v>0</v>
      </c>
      <c r="J22" s="42">
        <f t="shared" si="11"/>
        <v>0</v>
      </c>
    </row>
    <row r="23" spans="2:10">
      <c r="B23" s="76"/>
      <c r="C23" s="74"/>
      <c r="D23" s="3">
        <v>2023</v>
      </c>
      <c r="E23" s="24">
        <f>SUM(F23:J23)</f>
        <v>9000</v>
      </c>
      <c r="F23" s="30">
        <f t="shared" si="10"/>
        <v>0</v>
      </c>
      <c r="G23" s="30">
        <f t="shared" si="11"/>
        <v>0</v>
      </c>
      <c r="H23" s="30">
        <f t="shared" si="11"/>
        <v>0</v>
      </c>
      <c r="I23" s="30">
        <f>I27</f>
        <v>9000</v>
      </c>
      <c r="J23" s="31">
        <f t="shared" si="11"/>
        <v>0</v>
      </c>
    </row>
    <row r="24" spans="2:10">
      <c r="B24" s="76"/>
      <c r="C24" s="74"/>
      <c r="D24" s="48">
        <v>2024</v>
      </c>
      <c r="E24" s="24">
        <f>SUM(F24:J24)</f>
        <v>0</v>
      </c>
      <c r="F24" s="30">
        <f t="shared" si="10"/>
        <v>0</v>
      </c>
      <c r="G24" s="30">
        <f t="shared" si="11"/>
        <v>0</v>
      </c>
      <c r="H24" s="30">
        <f t="shared" si="11"/>
        <v>0</v>
      </c>
      <c r="I24" s="30">
        <f>I28</f>
        <v>0</v>
      </c>
      <c r="J24" s="31">
        <f>J28</f>
        <v>0</v>
      </c>
    </row>
    <row r="25" spans="2:10">
      <c r="B25" s="76"/>
      <c r="C25" s="74"/>
      <c r="D25" s="18" t="s">
        <v>16</v>
      </c>
      <c r="E25" s="26">
        <f t="shared" ref="E25:J25" si="12">SUM(E22:E24)</f>
        <v>9000</v>
      </c>
      <c r="F25" s="26">
        <f t="shared" si="12"/>
        <v>0</v>
      </c>
      <c r="G25" s="26">
        <f t="shared" si="12"/>
        <v>0</v>
      </c>
      <c r="H25" s="26">
        <f t="shared" si="12"/>
        <v>0</v>
      </c>
      <c r="I25" s="26">
        <f t="shared" si="12"/>
        <v>9000</v>
      </c>
      <c r="J25" s="27">
        <f t="shared" si="12"/>
        <v>0</v>
      </c>
    </row>
    <row r="26" spans="2:10">
      <c r="B26" s="76" t="s">
        <v>37</v>
      </c>
      <c r="C26" s="74" t="s">
        <v>38</v>
      </c>
      <c r="D26" s="2">
        <v>2022</v>
      </c>
      <c r="E26" s="21">
        <f>SUM(F26:J26)</f>
        <v>0</v>
      </c>
      <c r="F26" s="41"/>
      <c r="G26" s="41"/>
      <c r="H26" s="41"/>
      <c r="I26" s="41"/>
      <c r="J26" s="28"/>
    </row>
    <row r="27" spans="2:10">
      <c r="B27" s="76"/>
      <c r="C27" s="74"/>
      <c r="D27" s="3">
        <v>2023</v>
      </c>
      <c r="E27" s="24">
        <f>SUM(F27:J27)</f>
        <v>9000</v>
      </c>
      <c r="F27" s="30"/>
      <c r="G27" s="30"/>
      <c r="H27" s="30"/>
      <c r="I27" s="30">
        <v>9000</v>
      </c>
      <c r="J27" s="29"/>
    </row>
    <row r="28" spans="2:10">
      <c r="B28" s="76"/>
      <c r="C28" s="74"/>
      <c r="D28" s="48">
        <v>2024</v>
      </c>
      <c r="E28" s="24">
        <f>SUM(F28:J28)</f>
        <v>0</v>
      </c>
      <c r="F28" s="52"/>
      <c r="G28" s="52"/>
      <c r="H28" s="52"/>
      <c r="I28" s="52"/>
      <c r="J28" s="54"/>
    </row>
    <row r="29" spans="2:10">
      <c r="B29" s="76"/>
      <c r="C29" s="74"/>
      <c r="D29" s="18" t="s">
        <v>16</v>
      </c>
      <c r="E29" s="26">
        <f t="shared" ref="E29:J29" si="13">SUM(E26:E28)</f>
        <v>9000</v>
      </c>
      <c r="F29" s="26">
        <f t="shared" si="13"/>
        <v>0</v>
      </c>
      <c r="G29" s="26">
        <f t="shared" si="13"/>
        <v>0</v>
      </c>
      <c r="H29" s="26">
        <f t="shared" si="13"/>
        <v>0</v>
      </c>
      <c r="I29" s="26">
        <f t="shared" si="13"/>
        <v>9000</v>
      </c>
      <c r="J29" s="27">
        <f t="shared" si="13"/>
        <v>0</v>
      </c>
    </row>
    <row r="30" spans="2:10">
      <c r="B30" s="77" t="s">
        <v>49</v>
      </c>
      <c r="C30" s="78"/>
      <c r="D30" s="78"/>
      <c r="E30" s="78"/>
      <c r="F30" s="78"/>
      <c r="G30" s="78"/>
      <c r="H30" s="78"/>
      <c r="I30" s="78"/>
      <c r="J30" s="79"/>
    </row>
    <row r="31" spans="2:10">
      <c r="B31" s="76" t="s">
        <v>50</v>
      </c>
      <c r="C31" s="74" t="s">
        <v>25</v>
      </c>
      <c r="D31" s="2">
        <v>2025</v>
      </c>
      <c r="E31" s="22">
        <f>SUM(F31:J31)</f>
        <v>3187.5</v>
      </c>
      <c r="F31" s="41">
        <f t="shared" ref="F31:J31" si="14">F36</f>
        <v>1482.2</v>
      </c>
      <c r="G31" s="41">
        <f t="shared" si="14"/>
        <v>1482.2</v>
      </c>
      <c r="H31" s="41">
        <f t="shared" si="14"/>
        <v>0</v>
      </c>
      <c r="I31" s="41">
        <f t="shared" si="14"/>
        <v>223.1</v>
      </c>
      <c r="J31" s="42">
        <f t="shared" si="14"/>
        <v>0</v>
      </c>
    </row>
    <row r="32" spans="2:10">
      <c r="B32" s="76"/>
      <c r="C32" s="74"/>
      <c r="D32" s="3">
        <v>2026</v>
      </c>
      <c r="E32" s="24">
        <f t="shared" ref="E32" si="15">SUM(F32:J32)</f>
        <v>0</v>
      </c>
      <c r="F32" s="30">
        <f>F37+F40</f>
        <v>0</v>
      </c>
      <c r="G32" s="30">
        <f t="shared" ref="G32:J32" si="16">G37+G40</f>
        <v>0</v>
      </c>
      <c r="H32" s="30">
        <f t="shared" si="16"/>
        <v>0</v>
      </c>
      <c r="I32" s="30">
        <f t="shared" si="16"/>
        <v>0</v>
      </c>
      <c r="J32" s="31">
        <f t="shared" si="16"/>
        <v>0</v>
      </c>
    </row>
    <row r="33" spans="2:10">
      <c r="B33" s="76"/>
      <c r="C33" s="74"/>
      <c r="D33" s="48">
        <v>2027</v>
      </c>
      <c r="E33" s="56">
        <f>SUM(F33:J33)</f>
        <v>146739.20000000001</v>
      </c>
      <c r="F33" s="30">
        <f>F38+F41</f>
        <v>58050</v>
      </c>
      <c r="G33" s="30">
        <f t="shared" ref="G33:I33" si="17">G38+G41</f>
        <v>76950</v>
      </c>
      <c r="H33" s="30">
        <f t="shared" si="17"/>
        <v>0</v>
      </c>
      <c r="I33" s="30">
        <f t="shared" si="17"/>
        <v>11739.2</v>
      </c>
      <c r="J33" s="31">
        <f>J38+J41</f>
        <v>0</v>
      </c>
    </row>
    <row r="34" spans="2:10">
      <c r="B34" s="76"/>
      <c r="C34" s="74"/>
      <c r="D34" s="4">
        <v>2028</v>
      </c>
      <c r="E34" s="56">
        <f>SUM(F34:J34)</f>
        <v>0</v>
      </c>
      <c r="F34" s="43">
        <f>F42</f>
        <v>0</v>
      </c>
      <c r="G34" s="43">
        <f t="shared" ref="G34:I34" si="18">G42</f>
        <v>0</v>
      </c>
      <c r="H34" s="43">
        <f t="shared" si="18"/>
        <v>0</v>
      </c>
      <c r="I34" s="43">
        <f t="shared" si="18"/>
        <v>0</v>
      </c>
      <c r="J34" s="32">
        <f>J42</f>
        <v>0</v>
      </c>
    </row>
    <row r="35" spans="2:10">
      <c r="B35" s="76"/>
      <c r="C35" s="74"/>
      <c r="D35" s="18" t="s">
        <v>16</v>
      </c>
      <c r="E35" s="26">
        <f t="shared" ref="E35:J35" si="19">SUM(E31:E33)</f>
        <v>149926.70000000001</v>
      </c>
      <c r="F35" s="26">
        <f t="shared" si="19"/>
        <v>59532.2</v>
      </c>
      <c r="G35" s="26">
        <f t="shared" si="19"/>
        <v>78432.2</v>
      </c>
      <c r="H35" s="26">
        <f t="shared" si="19"/>
        <v>0</v>
      </c>
      <c r="I35" s="26">
        <f t="shared" si="19"/>
        <v>11962.300000000001</v>
      </c>
      <c r="J35" s="27">
        <f t="shared" si="19"/>
        <v>0</v>
      </c>
    </row>
    <row r="36" spans="2:10">
      <c r="B36" s="76" t="s">
        <v>51</v>
      </c>
      <c r="C36" s="74" t="s">
        <v>25</v>
      </c>
      <c r="D36" s="2">
        <v>2025</v>
      </c>
      <c r="E36" s="22">
        <f>SUM(F36:J36)</f>
        <v>3187.5</v>
      </c>
      <c r="F36" s="30">
        <v>1482.2</v>
      </c>
      <c r="G36" s="30">
        <v>1482.2</v>
      </c>
      <c r="H36" s="41"/>
      <c r="I36" s="30">
        <v>223.1</v>
      </c>
      <c r="J36" s="28"/>
    </row>
    <row r="37" spans="2:10">
      <c r="B37" s="76"/>
      <c r="C37" s="74"/>
      <c r="D37" s="3">
        <v>2026</v>
      </c>
      <c r="E37" s="24">
        <f t="shared" ref="E37" si="20">SUM(F37:J37)</f>
        <v>0</v>
      </c>
      <c r="F37" s="30"/>
      <c r="G37" s="30"/>
      <c r="H37" s="30"/>
      <c r="I37" s="30"/>
      <c r="J37" s="29"/>
    </row>
    <row r="38" spans="2:10">
      <c r="B38" s="76"/>
      <c r="C38" s="74"/>
      <c r="D38" s="48">
        <v>2027</v>
      </c>
      <c r="E38" s="51">
        <f>SUM(F38:J38)</f>
        <v>0</v>
      </c>
      <c r="F38" s="52"/>
      <c r="G38" s="52"/>
      <c r="H38" s="52"/>
      <c r="I38" s="52"/>
      <c r="J38" s="54"/>
    </row>
    <row r="39" spans="2:10">
      <c r="B39" s="76"/>
      <c r="C39" s="74"/>
      <c r="D39" s="18" t="s">
        <v>16</v>
      </c>
      <c r="E39" s="26">
        <f t="shared" ref="E39:J39" si="21">SUM(E36:E38)</f>
        <v>3187.5</v>
      </c>
      <c r="F39" s="26">
        <f t="shared" si="21"/>
        <v>1482.2</v>
      </c>
      <c r="G39" s="26">
        <f t="shared" si="21"/>
        <v>1482.2</v>
      </c>
      <c r="H39" s="26">
        <f t="shared" si="21"/>
        <v>0</v>
      </c>
      <c r="I39" s="26">
        <f t="shared" si="21"/>
        <v>223.1</v>
      </c>
      <c r="J39" s="27">
        <f t="shared" si="21"/>
        <v>0</v>
      </c>
    </row>
    <row r="40" spans="2:10">
      <c r="B40" s="76" t="s">
        <v>53</v>
      </c>
      <c r="C40" s="74" t="s">
        <v>25</v>
      </c>
      <c r="D40" s="2">
        <v>2026</v>
      </c>
      <c r="E40" s="22">
        <f>SUM(F40:J40)</f>
        <v>0</v>
      </c>
      <c r="F40" s="30"/>
      <c r="G40" s="30"/>
      <c r="H40" s="41"/>
      <c r="I40" s="30"/>
      <c r="J40" s="28"/>
    </row>
    <row r="41" spans="2:10">
      <c r="B41" s="76"/>
      <c r="C41" s="74"/>
      <c r="D41" s="3">
        <v>2027</v>
      </c>
      <c r="E41" s="24">
        <f t="shared" ref="E41" si="22">SUM(F41:J41)</f>
        <v>146739.20000000001</v>
      </c>
      <c r="F41" s="30">
        <v>58050</v>
      </c>
      <c r="G41" s="30">
        <v>76950</v>
      </c>
      <c r="H41" s="30"/>
      <c r="I41" s="30">
        <v>11739.2</v>
      </c>
      <c r="J41" s="29"/>
    </row>
    <row r="42" spans="2:10">
      <c r="B42" s="76"/>
      <c r="C42" s="74"/>
      <c r="D42" s="48">
        <v>2028</v>
      </c>
      <c r="E42" s="51">
        <f>SUM(F42:J42)</f>
        <v>0</v>
      </c>
      <c r="F42" s="52"/>
      <c r="G42" s="52"/>
      <c r="H42" s="52"/>
      <c r="I42" s="52"/>
      <c r="J42" s="54"/>
    </row>
    <row r="43" spans="2:10">
      <c r="B43" s="76"/>
      <c r="C43" s="74"/>
      <c r="D43" s="18" t="s">
        <v>16</v>
      </c>
      <c r="E43" s="26">
        <f t="shared" ref="E43:J43" si="23">SUM(E40:E42)</f>
        <v>146739.20000000001</v>
      </c>
      <c r="F43" s="26">
        <f>SUM(F40:F42)</f>
        <v>58050</v>
      </c>
      <c r="G43" s="26">
        <f t="shared" si="23"/>
        <v>76950</v>
      </c>
      <c r="H43" s="26">
        <f t="shared" si="23"/>
        <v>0</v>
      </c>
      <c r="I43" s="26">
        <f t="shared" si="23"/>
        <v>11739.2</v>
      </c>
      <c r="J43" s="27">
        <f t="shared" si="23"/>
        <v>0</v>
      </c>
    </row>
    <row r="44" spans="2:10" ht="102" customHeight="1">
      <c r="B44" s="77" t="s">
        <v>17</v>
      </c>
      <c r="C44" s="78"/>
      <c r="D44" s="78"/>
      <c r="E44" s="78"/>
      <c r="F44" s="78"/>
      <c r="G44" s="78"/>
      <c r="H44" s="78"/>
      <c r="I44" s="78"/>
      <c r="J44" s="79"/>
    </row>
    <row r="45" spans="2:10">
      <c r="B45" s="76" t="s">
        <v>18</v>
      </c>
      <c r="C45" s="74" t="s">
        <v>15</v>
      </c>
      <c r="D45" s="2">
        <v>2022</v>
      </c>
      <c r="E45" s="21">
        <f>SUM(F45:J45)</f>
        <v>52898.069999999992</v>
      </c>
      <c r="F45" s="41">
        <f t="shared" ref="F45:F49" si="24">F54</f>
        <v>0</v>
      </c>
      <c r="G45" s="41">
        <f t="shared" ref="G45:J45" si="25">G54</f>
        <v>200.14</v>
      </c>
      <c r="H45" s="41">
        <f t="shared" si="25"/>
        <v>732.1</v>
      </c>
      <c r="I45" s="41">
        <f t="shared" si="25"/>
        <v>51965.829999999994</v>
      </c>
      <c r="J45" s="42">
        <f t="shared" si="25"/>
        <v>0</v>
      </c>
    </row>
    <row r="46" spans="2:10">
      <c r="B46" s="76"/>
      <c r="C46" s="74"/>
      <c r="D46" s="3">
        <v>2023</v>
      </c>
      <c r="E46" s="24">
        <f>SUM(F46:J46)</f>
        <v>51411</v>
      </c>
      <c r="F46" s="30">
        <f t="shared" si="24"/>
        <v>0</v>
      </c>
      <c r="G46" s="30">
        <f t="shared" ref="G46:J46" si="26">G55</f>
        <v>0</v>
      </c>
      <c r="H46" s="30">
        <f t="shared" si="26"/>
        <v>1703.1</v>
      </c>
      <c r="I46" s="30">
        <f t="shared" si="26"/>
        <v>49707.9</v>
      </c>
      <c r="J46" s="31">
        <f t="shared" si="26"/>
        <v>0</v>
      </c>
    </row>
    <row r="47" spans="2:10">
      <c r="B47" s="76"/>
      <c r="C47" s="74"/>
      <c r="D47" s="48">
        <v>2024</v>
      </c>
      <c r="E47" s="24">
        <f>SUM(F47:J47)</f>
        <v>57934.599999999991</v>
      </c>
      <c r="F47" s="30">
        <f t="shared" si="24"/>
        <v>0</v>
      </c>
      <c r="G47" s="30">
        <f t="shared" ref="G47:J47" si="27">G56</f>
        <v>0</v>
      </c>
      <c r="H47" s="30">
        <f t="shared" si="27"/>
        <v>2999.1</v>
      </c>
      <c r="I47" s="30">
        <f t="shared" si="27"/>
        <v>54935.499999999993</v>
      </c>
      <c r="J47" s="31">
        <f t="shared" si="27"/>
        <v>0</v>
      </c>
    </row>
    <row r="48" spans="2:10">
      <c r="B48" s="76"/>
      <c r="C48" s="74"/>
      <c r="D48" s="48">
        <v>2025</v>
      </c>
      <c r="E48" s="55">
        <f t="shared" ref="E48:E49" si="28">SUM(F48:J48)</f>
        <v>65551.5</v>
      </c>
      <c r="F48" s="52">
        <f t="shared" si="24"/>
        <v>0</v>
      </c>
      <c r="G48" s="52">
        <f t="shared" ref="G48:J48" si="29">G57</f>
        <v>0</v>
      </c>
      <c r="H48" s="52">
        <f t="shared" si="29"/>
        <v>5280.4</v>
      </c>
      <c r="I48" s="52">
        <f t="shared" si="29"/>
        <v>60271.1</v>
      </c>
      <c r="J48" s="53">
        <f t="shared" si="29"/>
        <v>0</v>
      </c>
    </row>
    <row r="49" spans="2:10">
      <c r="B49" s="76"/>
      <c r="C49" s="74"/>
      <c r="D49" s="48">
        <v>2026</v>
      </c>
      <c r="E49" s="56">
        <f t="shared" si="28"/>
        <v>138736.70000000001</v>
      </c>
      <c r="F49" s="52">
        <f t="shared" si="24"/>
        <v>0</v>
      </c>
      <c r="G49" s="52">
        <f t="shared" ref="G49:I50" si="30">G58</f>
        <v>0</v>
      </c>
      <c r="H49" s="52">
        <f t="shared" si="30"/>
        <v>39772.800000000003</v>
      </c>
      <c r="I49" s="52">
        <f t="shared" si="30"/>
        <v>98963.9</v>
      </c>
      <c r="J49" s="53">
        <f>J58</f>
        <v>0</v>
      </c>
    </row>
    <row r="50" spans="2:10">
      <c r="B50" s="76"/>
      <c r="C50" s="74"/>
      <c r="D50" s="48">
        <v>2027</v>
      </c>
      <c r="E50" s="56">
        <f>SUM(F50:J50)</f>
        <v>60906.19999999999</v>
      </c>
      <c r="F50" s="52">
        <f>F59</f>
        <v>0</v>
      </c>
      <c r="G50" s="52">
        <f t="shared" si="30"/>
        <v>0</v>
      </c>
      <c r="H50" s="52">
        <f t="shared" si="30"/>
        <v>1403.7</v>
      </c>
      <c r="I50" s="52">
        <f>I59</f>
        <v>59502.499999999993</v>
      </c>
      <c r="J50" s="53">
        <f>J59</f>
        <v>0</v>
      </c>
    </row>
    <row r="51" spans="2:10">
      <c r="B51" s="76"/>
      <c r="C51" s="74"/>
      <c r="D51" s="4">
        <v>2028</v>
      </c>
      <c r="E51" s="51">
        <f>SUM(F51:J51)</f>
        <v>60354.299999999988</v>
      </c>
      <c r="F51" s="52">
        <f>F60</f>
        <v>0</v>
      </c>
      <c r="G51" s="52">
        <f t="shared" ref="G51:I51" si="31">G60</f>
        <v>0</v>
      </c>
      <c r="H51" s="52">
        <f t="shared" si="31"/>
        <v>1403.7</v>
      </c>
      <c r="I51" s="52">
        <f t="shared" si="31"/>
        <v>58950.599999999991</v>
      </c>
      <c r="J51" s="32">
        <f>J60</f>
        <v>0</v>
      </c>
    </row>
    <row r="52" spans="2:10">
      <c r="B52" s="76"/>
      <c r="C52" s="74"/>
      <c r="D52" s="18" t="s">
        <v>16</v>
      </c>
      <c r="E52" s="26">
        <f>SUM(E45:E51)</f>
        <v>487792.37</v>
      </c>
      <c r="F52" s="26">
        <f>SUM(F45:F51)</f>
        <v>0</v>
      </c>
      <c r="G52" s="26">
        <f>SUM(G45:G51)</f>
        <v>200.14</v>
      </c>
      <c r="H52" s="26">
        <f t="shared" ref="H52:I52" si="32">SUM(H45:H51)</f>
        <v>53294.899999999994</v>
      </c>
      <c r="I52" s="26">
        <f t="shared" si="32"/>
        <v>434297.32999999996</v>
      </c>
      <c r="J52" s="27">
        <f>SUM(J45:J51)</f>
        <v>0</v>
      </c>
    </row>
    <row r="53" spans="2:10">
      <c r="B53" s="77" t="s">
        <v>24</v>
      </c>
      <c r="C53" s="78"/>
      <c r="D53" s="78"/>
      <c r="E53" s="78"/>
      <c r="F53" s="78"/>
      <c r="G53" s="78"/>
      <c r="H53" s="78"/>
      <c r="I53" s="78"/>
      <c r="J53" s="79"/>
    </row>
    <row r="54" spans="2:10">
      <c r="B54" s="76" t="s">
        <v>16</v>
      </c>
      <c r="C54" s="74" t="s">
        <v>41</v>
      </c>
      <c r="D54" s="2">
        <v>2022</v>
      </c>
      <c r="E54" s="21">
        <f>SUM(F54:J54)</f>
        <v>52898.069999999992</v>
      </c>
      <c r="F54" s="33">
        <f>F73+F81+F89+F93+F110+F118+F126+F134+F142+F150+F158+F166+F174+F182</f>
        <v>0</v>
      </c>
      <c r="G54" s="33">
        <f>G73+G81+G89+G93+G110+G118+G126+G134+G142+G150+G158+G166+G174+G182</f>
        <v>200.14</v>
      </c>
      <c r="H54" s="33">
        <f>H73+H81+H89+H93+H110+H118+H126+H134+H142+H150+H158+H166+H174+H182</f>
        <v>732.1</v>
      </c>
      <c r="I54" s="33">
        <f>I73+I81+I89+I93+I110+I118+I126+I134+I142+I150+I158+I166+I174+I182</f>
        <v>51965.829999999994</v>
      </c>
      <c r="J54" s="34">
        <f>J73+J81+J89+J93+J110+J118+J126+J134+J142+J150+J158+J166+J174+J182</f>
        <v>0</v>
      </c>
    </row>
    <row r="55" spans="2:10">
      <c r="B55" s="76"/>
      <c r="C55" s="74"/>
      <c r="D55" s="3">
        <v>2023</v>
      </c>
      <c r="E55" s="24">
        <f>SUM(F55:J55)</f>
        <v>51411</v>
      </c>
      <c r="F55" s="35">
        <f>F74+F82+F90+F94+F103+F111+F119+F127+F135+F143+F151+F159+F167+F175+F183</f>
        <v>0</v>
      </c>
      <c r="G55" s="35">
        <f>G74+G82+G90+G94+G103+G111+G119+G127+G135+G143+G151+G159+G167+G175+G183</f>
        <v>0</v>
      </c>
      <c r="H55" s="35">
        <f>H74+H82+H90+H94+H103+H111+H119+H127+H135+H143+H151+H159+H167+H175+H183</f>
        <v>1703.1</v>
      </c>
      <c r="I55" s="35">
        <f>I74+I82+I90+I94+I103+I111+I119+I127+I135+I143+I151+I159+I167+I175+I183</f>
        <v>49707.9</v>
      </c>
      <c r="J55" s="36">
        <f>J74+J82+J90+J94+J103+J111+J119+J127+J135+J143+J151+J159+J167+J175+J183</f>
        <v>0</v>
      </c>
    </row>
    <row r="56" spans="2:10">
      <c r="B56" s="76"/>
      <c r="C56" s="74"/>
      <c r="D56" s="48">
        <v>2024</v>
      </c>
      <c r="E56" s="24">
        <f>SUM(F56:J56)</f>
        <v>57934.599999999991</v>
      </c>
      <c r="F56" s="35">
        <f>F62+F75+F83+F91+F95+F97+F104+F112+F120+F128+F136+F144+F152+F160+F168+F176+F184</f>
        <v>0</v>
      </c>
      <c r="G56" s="35">
        <f>G62+G75+G83+G91+G95+G97+G104+G112+G120+G128+G136+G144+G152+G160+G168+G176+G184</f>
        <v>0</v>
      </c>
      <c r="H56" s="35">
        <f>H62+H75+H83+H91+H95+H97+H104+H112+H120+H128+H136+H144+H152+H160+H168+H176+H184</f>
        <v>2999.1</v>
      </c>
      <c r="I56" s="35">
        <f>I62+I75+I83+I91+I95+I97+I104+I112+I120+I128+I136+I144+I152+I160+I168+I176+I184</f>
        <v>54935.499999999993</v>
      </c>
      <c r="J56" s="50">
        <f>J62+J75+J83+J91+J95+J97+J104+J112+J120+J128+J136+J144+J152+J160+J168+J176+J184</f>
        <v>0</v>
      </c>
    </row>
    <row r="57" spans="2:10">
      <c r="B57" s="76"/>
      <c r="C57" s="74"/>
      <c r="D57" s="48">
        <v>2025</v>
      </c>
      <c r="E57" s="55">
        <f t="shared" ref="E57:E59" si="33">SUM(F57:J57)</f>
        <v>65551.5</v>
      </c>
      <c r="F57" s="49">
        <f>F63+F68+F76+F84+F98+F105+F113+F121+F129+F137+F145+F153+F161+F169+F177+F185+F190+F195</f>
        <v>0</v>
      </c>
      <c r="G57" s="49">
        <f t="shared" ref="G57:J57" si="34">G63+G68+G76+G84+G98+G105+G113+G121+G129+G137+G145+G153+G161+G169+G177+G185+G190+G195</f>
        <v>0</v>
      </c>
      <c r="H57" s="49">
        <f t="shared" si="34"/>
        <v>5280.4</v>
      </c>
      <c r="I57" s="49">
        <f t="shared" si="34"/>
        <v>60271.1</v>
      </c>
      <c r="J57" s="50">
        <f t="shared" si="34"/>
        <v>0</v>
      </c>
    </row>
    <row r="58" spans="2:10">
      <c r="B58" s="76"/>
      <c r="C58" s="74"/>
      <c r="D58" s="48">
        <v>2026</v>
      </c>
      <c r="E58" s="56">
        <f t="shared" si="33"/>
        <v>138736.70000000001</v>
      </c>
      <c r="F58" s="49">
        <f>F64+F69+F77+F85+F99+F106+F114+F122+F130+F138+F146+F154+F162+F170+F178+F186+F191+F196+F200</f>
        <v>0</v>
      </c>
      <c r="G58" s="49">
        <f t="shared" ref="G58:J58" si="35">G64+G69+G77+G85+G99+G106+G114+G122+G130+G138+G146+G154+G162+G170+G178+G186+G191+G196+G200</f>
        <v>0</v>
      </c>
      <c r="H58" s="49">
        <f>H64+H69+H77+H85+H99+H106+H114+H122+H130+H138+H146+H154+H162+H170+H178+H186+H191+H196+H200</f>
        <v>39772.800000000003</v>
      </c>
      <c r="I58" s="49">
        <f t="shared" si="35"/>
        <v>98963.9</v>
      </c>
      <c r="J58" s="50">
        <f t="shared" si="35"/>
        <v>0</v>
      </c>
    </row>
    <row r="59" spans="2:10">
      <c r="B59" s="76"/>
      <c r="C59" s="74"/>
      <c r="D59" s="48">
        <v>2027</v>
      </c>
      <c r="E59" s="56">
        <f t="shared" si="33"/>
        <v>60906.19999999999</v>
      </c>
      <c r="F59" s="49">
        <f t="shared" ref="F59:J59" si="36">F65+F70+F78+F86+F100+F107+F115+F123+F131+F139+F147+F155+F163+F171+F179+F187+F192+F197+F201</f>
        <v>0</v>
      </c>
      <c r="G59" s="49">
        <f t="shared" si="36"/>
        <v>0</v>
      </c>
      <c r="H59" s="49">
        <f t="shared" si="36"/>
        <v>1403.7</v>
      </c>
      <c r="I59" s="49">
        <f t="shared" si="36"/>
        <v>59502.499999999993</v>
      </c>
      <c r="J59" s="50">
        <f t="shared" si="36"/>
        <v>0</v>
      </c>
    </row>
    <row r="60" spans="2:10">
      <c r="B60" s="76"/>
      <c r="C60" s="74"/>
      <c r="D60" s="4">
        <v>2028</v>
      </c>
      <c r="E60" s="51">
        <f>SUM(F60:J60)</f>
        <v>60354.299999999988</v>
      </c>
      <c r="F60" s="49">
        <f>F66+F71+F79+F87+F101+F108+F116+F124+F132+F140+F148+F156+F164+F172+F180+F188+F193+F198+F202</f>
        <v>0</v>
      </c>
      <c r="G60" s="49">
        <f t="shared" ref="G60:J60" si="37">G66+G71+G79+G87+G101+G108+G116+G124+G132+G140+G148+G156+G164+G172+G180+G188+G193+G198+G202</f>
        <v>0</v>
      </c>
      <c r="H60" s="49">
        <f t="shared" si="37"/>
        <v>1403.7</v>
      </c>
      <c r="I60" s="49">
        <f t="shared" si="37"/>
        <v>58950.599999999991</v>
      </c>
      <c r="J60" s="40">
        <f t="shared" si="37"/>
        <v>0</v>
      </c>
    </row>
    <row r="61" spans="2:10">
      <c r="B61" s="76"/>
      <c r="C61" s="74"/>
      <c r="D61" s="18" t="s">
        <v>16</v>
      </c>
      <c r="E61" s="37">
        <f>SUM(E54:E60)</f>
        <v>487792.37</v>
      </c>
      <c r="F61" s="37">
        <f t="shared" ref="F61:I61" si="38">SUM(F54:F60)</f>
        <v>0</v>
      </c>
      <c r="G61" s="37">
        <f t="shared" si="38"/>
        <v>200.14</v>
      </c>
      <c r="H61" s="37">
        <f t="shared" si="38"/>
        <v>53294.899999999994</v>
      </c>
      <c r="I61" s="37">
        <f t="shared" si="38"/>
        <v>434297.32999999996</v>
      </c>
      <c r="J61" s="38">
        <f>SUM(J54:J60)</f>
        <v>0</v>
      </c>
    </row>
    <row r="62" spans="2:10">
      <c r="B62" s="71" t="s">
        <v>37</v>
      </c>
      <c r="C62" s="74" t="s">
        <v>38</v>
      </c>
      <c r="D62" s="48">
        <v>2024</v>
      </c>
      <c r="E62" s="24">
        <f>SUM(F62:J62)</f>
        <v>9000</v>
      </c>
      <c r="F62" s="49"/>
      <c r="G62" s="49"/>
      <c r="H62" s="49"/>
      <c r="I62" s="49">
        <v>9000</v>
      </c>
      <c r="J62" s="50"/>
    </row>
    <row r="63" spans="2:10">
      <c r="B63" s="71"/>
      <c r="C63" s="74"/>
      <c r="D63" s="48">
        <v>2025</v>
      </c>
      <c r="E63" s="55">
        <f t="shared" ref="E63" si="39">SUM(F63:J63)</f>
        <v>9000</v>
      </c>
      <c r="F63" s="49"/>
      <c r="G63" s="49"/>
      <c r="H63" s="49"/>
      <c r="I63" s="49">
        <v>9000</v>
      </c>
      <c r="J63" s="50"/>
    </row>
    <row r="64" spans="2:10">
      <c r="B64" s="71"/>
      <c r="C64" s="74"/>
      <c r="D64" s="48">
        <v>2026</v>
      </c>
      <c r="E64" s="56">
        <f>SUM(F64:J64)</f>
        <v>9000</v>
      </c>
      <c r="F64" s="49"/>
      <c r="G64" s="49"/>
      <c r="H64" s="49"/>
      <c r="I64" s="49">
        <v>9000</v>
      </c>
      <c r="J64" s="50"/>
    </row>
    <row r="65" spans="2:12">
      <c r="B65" s="71"/>
      <c r="C65" s="74"/>
      <c r="D65" s="48">
        <v>2027</v>
      </c>
      <c r="E65" s="56">
        <f>SUM(F65:J65)</f>
        <v>0</v>
      </c>
      <c r="F65" s="49"/>
      <c r="G65" s="49"/>
      <c r="H65" s="49"/>
      <c r="I65" s="49"/>
      <c r="J65" s="50"/>
    </row>
    <row r="66" spans="2:12">
      <c r="B66" s="71"/>
      <c r="C66" s="74"/>
      <c r="D66" s="4">
        <v>2028</v>
      </c>
      <c r="E66" s="51">
        <f>SUM(F66:J66)</f>
        <v>0</v>
      </c>
      <c r="F66" s="39"/>
      <c r="G66" s="39"/>
      <c r="H66" s="39"/>
      <c r="I66" s="39"/>
      <c r="J66" s="40"/>
    </row>
    <row r="67" spans="2:12">
      <c r="B67" s="75"/>
      <c r="C67" s="74"/>
      <c r="D67" s="18" t="s">
        <v>16</v>
      </c>
      <c r="E67" s="37">
        <f>SUM(E62:E66)</f>
        <v>27000</v>
      </c>
      <c r="F67" s="37">
        <f t="shared" ref="F67:I67" si="40">SUM(F62:F66)</f>
        <v>0</v>
      </c>
      <c r="G67" s="37">
        <f t="shared" si="40"/>
        <v>0</v>
      </c>
      <c r="H67" s="37">
        <f t="shared" si="40"/>
        <v>0</v>
      </c>
      <c r="I67" s="37">
        <f t="shared" si="40"/>
        <v>27000</v>
      </c>
      <c r="J67" s="38">
        <f>SUM(J62:J66)</f>
        <v>0</v>
      </c>
    </row>
    <row r="68" spans="2:12">
      <c r="B68" s="70" t="s">
        <v>19</v>
      </c>
      <c r="C68" s="74" t="s">
        <v>54</v>
      </c>
      <c r="D68" s="2">
        <v>2025</v>
      </c>
      <c r="E68" s="22">
        <f>SUM(F68:J68)</f>
        <v>243.5</v>
      </c>
      <c r="F68" s="33"/>
      <c r="G68" s="33"/>
      <c r="H68" s="33"/>
      <c r="I68" s="33">
        <v>243.5</v>
      </c>
      <c r="J68" s="34"/>
    </row>
    <row r="69" spans="2:12">
      <c r="B69" s="71"/>
      <c r="C69" s="74"/>
      <c r="D69" s="3">
        <v>2026</v>
      </c>
      <c r="E69" s="24">
        <f t="shared" ref="E69" si="41">SUM(F69:J69)</f>
        <v>3252.2</v>
      </c>
      <c r="F69" s="35"/>
      <c r="G69" s="35"/>
      <c r="H69" s="35"/>
      <c r="I69" s="35">
        <v>3252.2</v>
      </c>
      <c r="J69" s="36"/>
      <c r="L69" s="68"/>
    </row>
    <row r="70" spans="2:12">
      <c r="B70" s="71"/>
      <c r="C70" s="74"/>
      <c r="D70" s="48">
        <v>2027</v>
      </c>
      <c r="E70" s="56">
        <f>SUM(F70:J70)</f>
        <v>4234.6000000000004</v>
      </c>
      <c r="F70" s="49"/>
      <c r="G70" s="49"/>
      <c r="H70" s="49"/>
      <c r="I70" s="49">
        <v>4234.6000000000004</v>
      </c>
      <c r="J70" s="50"/>
      <c r="L70" s="68"/>
    </row>
    <row r="71" spans="2:12">
      <c r="B71" s="71"/>
      <c r="C71" s="74"/>
      <c r="D71" s="4">
        <v>2028</v>
      </c>
      <c r="E71" s="51">
        <f>SUM(F71:J71)</f>
        <v>3730.8</v>
      </c>
      <c r="F71" s="39"/>
      <c r="G71" s="39"/>
      <c r="H71" s="39"/>
      <c r="I71" s="39">
        <v>3730.8</v>
      </c>
      <c r="J71" s="40"/>
      <c r="L71" s="68"/>
    </row>
    <row r="72" spans="2:12">
      <c r="B72" s="75"/>
      <c r="C72" s="74"/>
      <c r="D72" s="59" t="s">
        <v>16</v>
      </c>
      <c r="E72" s="21">
        <f>SUM(E68:E71)</f>
        <v>11461.1</v>
      </c>
      <c r="F72" s="21">
        <f t="shared" ref="F72:H72" si="42">SUM(F68:F71)</f>
        <v>0</v>
      </c>
      <c r="G72" s="21">
        <f>SUM(G68:G71)</f>
        <v>0</v>
      </c>
      <c r="H72" s="21">
        <f t="shared" si="42"/>
        <v>0</v>
      </c>
      <c r="I72" s="21">
        <f>SUM(I68:I71)</f>
        <v>11461.1</v>
      </c>
      <c r="J72" s="27">
        <f>SUM(J68:J71)</f>
        <v>0</v>
      </c>
    </row>
    <row r="73" spans="2:12">
      <c r="B73" s="70" t="s">
        <v>20</v>
      </c>
      <c r="C73" s="74" t="s">
        <v>25</v>
      </c>
      <c r="D73" s="2">
        <v>2022</v>
      </c>
      <c r="E73" s="21">
        <f>SUM(F73:J73)</f>
        <v>1213.4000000000001</v>
      </c>
      <c r="F73" s="33"/>
      <c r="G73" s="33"/>
      <c r="H73" s="33"/>
      <c r="I73" s="33">
        <v>1213.4000000000001</v>
      </c>
      <c r="J73" s="34"/>
    </row>
    <row r="74" spans="2:12">
      <c r="B74" s="71"/>
      <c r="C74" s="74"/>
      <c r="D74" s="3">
        <v>2023</v>
      </c>
      <c r="E74" s="24">
        <f>SUM(F74:J74)</f>
        <v>1808.1</v>
      </c>
      <c r="F74" s="35"/>
      <c r="G74" s="35"/>
      <c r="H74" s="35"/>
      <c r="I74" s="35">
        <v>1808.1</v>
      </c>
      <c r="J74" s="36"/>
    </row>
    <row r="75" spans="2:12">
      <c r="B75" s="71"/>
      <c r="C75" s="74"/>
      <c r="D75" s="48">
        <v>2024</v>
      </c>
      <c r="E75" s="24">
        <f>SUM(F75:J75)</f>
        <v>1458.9</v>
      </c>
      <c r="F75" s="49"/>
      <c r="G75" s="49"/>
      <c r="H75" s="49"/>
      <c r="I75" s="49">
        <v>1458.9</v>
      </c>
      <c r="J75" s="50"/>
    </row>
    <row r="76" spans="2:12">
      <c r="B76" s="71"/>
      <c r="C76" s="74"/>
      <c r="D76" s="48">
        <v>2025</v>
      </c>
      <c r="E76" s="55">
        <f t="shared" ref="E76" si="43">SUM(F76:J76)</f>
        <v>255</v>
      </c>
      <c r="F76" s="49"/>
      <c r="G76" s="49"/>
      <c r="H76" s="49"/>
      <c r="I76" s="49">
        <v>255</v>
      </c>
      <c r="J76" s="50"/>
    </row>
    <row r="77" spans="2:12">
      <c r="B77" s="71"/>
      <c r="C77" s="74"/>
      <c r="D77" s="48">
        <v>2026</v>
      </c>
      <c r="E77" s="56">
        <f>SUM(F77:J77)</f>
        <v>0</v>
      </c>
      <c r="F77" s="49"/>
      <c r="G77" s="49"/>
      <c r="H77" s="49"/>
      <c r="I77" s="49"/>
      <c r="J77" s="50"/>
    </row>
    <row r="78" spans="2:12">
      <c r="B78" s="71"/>
      <c r="C78" s="74"/>
      <c r="D78" s="48">
        <v>2027</v>
      </c>
      <c r="E78" s="56">
        <f>SUM(F78:J78)</f>
        <v>0</v>
      </c>
      <c r="F78" s="49"/>
      <c r="G78" s="49"/>
      <c r="H78" s="49"/>
      <c r="I78" s="49"/>
      <c r="J78" s="50"/>
    </row>
    <row r="79" spans="2:12">
      <c r="B79" s="71"/>
      <c r="C79" s="74"/>
      <c r="D79" s="4">
        <v>2028</v>
      </c>
      <c r="E79" s="51">
        <f>SUM(F79:J79)</f>
        <v>0</v>
      </c>
      <c r="F79" s="39"/>
      <c r="G79" s="39"/>
      <c r="H79" s="39"/>
      <c r="I79" s="39"/>
      <c r="J79" s="40"/>
    </row>
    <row r="80" spans="2:12">
      <c r="B80" s="75"/>
      <c r="C80" s="74"/>
      <c r="D80" s="18" t="s">
        <v>16</v>
      </c>
      <c r="E80" s="37">
        <f>SUM(E73:E79)</f>
        <v>4735.3999999999996</v>
      </c>
      <c r="F80" s="37">
        <f t="shared" ref="F80:I80" si="44">SUM(F73:F79)</f>
        <v>0</v>
      </c>
      <c r="G80" s="37">
        <f t="shared" si="44"/>
        <v>0</v>
      </c>
      <c r="H80" s="37">
        <f t="shared" si="44"/>
        <v>0</v>
      </c>
      <c r="I80" s="37">
        <f t="shared" si="44"/>
        <v>4735.3999999999996</v>
      </c>
      <c r="J80" s="38">
        <f>SUM(J73:J79)</f>
        <v>0</v>
      </c>
    </row>
    <row r="81" spans="2:12">
      <c r="B81" s="70" t="s">
        <v>19</v>
      </c>
      <c r="C81" s="74" t="s">
        <v>25</v>
      </c>
      <c r="D81" s="2">
        <v>2022</v>
      </c>
      <c r="E81" s="21">
        <v>32249.8</v>
      </c>
      <c r="F81" s="41"/>
      <c r="G81" s="41"/>
      <c r="H81" s="41"/>
      <c r="I81" s="41">
        <v>32249.8</v>
      </c>
      <c r="J81" s="42"/>
    </row>
    <row r="82" spans="2:12">
      <c r="B82" s="71"/>
      <c r="C82" s="74"/>
      <c r="D82" s="3">
        <v>2023</v>
      </c>
      <c r="E82" s="24">
        <f>SUM(F82:J82)</f>
        <v>33529.800000000003</v>
      </c>
      <c r="F82" s="30"/>
      <c r="G82" s="30"/>
      <c r="H82" s="30"/>
      <c r="I82" s="30">
        <v>33529.800000000003</v>
      </c>
      <c r="J82" s="31"/>
    </row>
    <row r="83" spans="2:12">
      <c r="B83" s="71"/>
      <c r="C83" s="74"/>
      <c r="D83" s="48">
        <v>2024</v>
      </c>
      <c r="E83" s="24">
        <f>SUM(F83:J83)</f>
        <v>31186.400000000001</v>
      </c>
      <c r="F83" s="52"/>
      <c r="G83" s="52"/>
      <c r="H83" s="52"/>
      <c r="I83" s="52">
        <v>31186.400000000001</v>
      </c>
      <c r="J83" s="53"/>
      <c r="K83" s="58"/>
      <c r="L83" s="58"/>
    </row>
    <row r="84" spans="2:12">
      <c r="B84" s="71"/>
      <c r="C84" s="74"/>
      <c r="D84" s="48">
        <v>2025</v>
      </c>
      <c r="E84" s="55">
        <f t="shared" ref="E84" si="45">SUM(F84:J84)</f>
        <v>35093.300000000003</v>
      </c>
      <c r="F84" s="52"/>
      <c r="G84" s="52"/>
      <c r="H84" s="52"/>
      <c r="I84" s="52">
        <v>35093.300000000003</v>
      </c>
      <c r="J84" s="53"/>
      <c r="K84" s="58"/>
      <c r="L84" s="58"/>
    </row>
    <row r="85" spans="2:12">
      <c r="B85" s="71"/>
      <c r="C85" s="74"/>
      <c r="D85" s="48">
        <v>2026</v>
      </c>
      <c r="E85" s="56">
        <f>SUM(F85:J85)</f>
        <v>45949.3</v>
      </c>
      <c r="F85" s="52"/>
      <c r="G85" s="52"/>
      <c r="H85" s="52"/>
      <c r="I85" s="52">
        <v>45949.3</v>
      </c>
      <c r="J85" s="53"/>
    </row>
    <row r="86" spans="2:12">
      <c r="B86" s="71"/>
      <c r="C86" s="74"/>
      <c r="D86" s="48">
        <v>2027</v>
      </c>
      <c r="E86" s="56">
        <f>SUM(F86:J86)</f>
        <v>42200.1</v>
      </c>
      <c r="F86" s="52"/>
      <c r="G86" s="52"/>
      <c r="H86" s="52"/>
      <c r="I86" s="52">
        <v>42200.1</v>
      </c>
      <c r="J86" s="53"/>
    </row>
    <row r="87" spans="2:12">
      <c r="B87" s="71"/>
      <c r="C87" s="74"/>
      <c r="D87" s="4">
        <v>2028</v>
      </c>
      <c r="E87" s="51">
        <f>SUM(F87:J87)</f>
        <v>42200.1</v>
      </c>
      <c r="F87" s="43"/>
      <c r="G87" s="43"/>
      <c r="H87" s="43"/>
      <c r="I87" s="43">
        <v>42200.1</v>
      </c>
      <c r="J87" s="32"/>
    </row>
    <row r="88" spans="2:12">
      <c r="B88" s="75"/>
      <c r="C88" s="74"/>
      <c r="D88" s="18" t="s">
        <v>16</v>
      </c>
      <c r="E88" s="37">
        <f>SUM(E81:E87)</f>
        <v>262408.8</v>
      </c>
      <c r="F88" s="37">
        <f t="shared" ref="F88:I88" si="46">SUM(F81:F87)</f>
        <v>0</v>
      </c>
      <c r="G88" s="37">
        <f t="shared" si="46"/>
        <v>0</v>
      </c>
      <c r="H88" s="37">
        <f t="shared" si="46"/>
        <v>0</v>
      </c>
      <c r="I88" s="37">
        <f t="shared" si="46"/>
        <v>262408.8</v>
      </c>
      <c r="J88" s="38">
        <f>SUM(J81:J87)</f>
        <v>0</v>
      </c>
    </row>
    <row r="89" spans="2:12">
      <c r="B89" s="70" t="s">
        <v>26</v>
      </c>
      <c r="C89" s="74" t="s">
        <v>21</v>
      </c>
      <c r="D89" s="2">
        <v>2022</v>
      </c>
      <c r="E89" s="21">
        <f>SUM(F89:J89)</f>
        <v>396.5</v>
      </c>
      <c r="F89" s="33"/>
      <c r="G89" s="33"/>
      <c r="H89" s="33">
        <v>396.5</v>
      </c>
      <c r="I89" s="33"/>
      <c r="J89" s="34"/>
    </row>
    <row r="90" spans="2:12">
      <c r="B90" s="71"/>
      <c r="C90" s="74"/>
      <c r="D90" s="3">
        <v>2023</v>
      </c>
      <c r="E90" s="24">
        <f>SUM(F90:J90)</f>
        <v>0</v>
      </c>
      <c r="F90" s="35"/>
      <c r="G90" s="35"/>
      <c r="H90" s="35"/>
      <c r="I90" s="35"/>
      <c r="J90" s="36"/>
    </row>
    <row r="91" spans="2:12">
      <c r="B91" s="71"/>
      <c r="C91" s="74"/>
      <c r="D91" s="48">
        <v>2024</v>
      </c>
      <c r="E91" s="24">
        <f>SUM(F91:J91)</f>
        <v>0</v>
      </c>
      <c r="F91" s="49"/>
      <c r="G91" s="49"/>
      <c r="H91" s="49"/>
      <c r="I91" s="49"/>
      <c r="J91" s="50"/>
    </row>
    <row r="92" spans="2:12">
      <c r="B92" s="75"/>
      <c r="C92" s="74"/>
      <c r="D92" s="18" t="s">
        <v>16</v>
      </c>
      <c r="E92" s="37">
        <f t="shared" ref="E92:J92" si="47">SUM(E89:E91)</f>
        <v>396.5</v>
      </c>
      <c r="F92" s="37">
        <f t="shared" si="47"/>
        <v>0</v>
      </c>
      <c r="G92" s="37">
        <f t="shared" si="47"/>
        <v>0</v>
      </c>
      <c r="H92" s="37">
        <f t="shared" si="47"/>
        <v>396.5</v>
      </c>
      <c r="I92" s="37">
        <f t="shared" si="47"/>
        <v>0</v>
      </c>
      <c r="J92" s="38">
        <f t="shared" si="47"/>
        <v>0</v>
      </c>
    </row>
    <row r="93" spans="2:12">
      <c r="B93" s="70" t="s">
        <v>27</v>
      </c>
      <c r="C93" s="74" t="s">
        <v>21</v>
      </c>
      <c r="D93" s="2">
        <v>2022</v>
      </c>
      <c r="E93" s="21">
        <f>SUM(F93:J93)</f>
        <v>335.6</v>
      </c>
      <c r="F93" s="33"/>
      <c r="G93" s="33"/>
      <c r="H93" s="33">
        <v>335.6</v>
      </c>
      <c r="I93" s="33"/>
      <c r="J93" s="34"/>
    </row>
    <row r="94" spans="2:12">
      <c r="B94" s="71"/>
      <c r="C94" s="74"/>
      <c r="D94" s="3">
        <v>2023</v>
      </c>
      <c r="E94" s="24">
        <f>SUM(F94:J94)</f>
        <v>0</v>
      </c>
      <c r="F94" s="35"/>
      <c r="G94" s="35"/>
      <c r="H94" s="35"/>
      <c r="I94" s="35"/>
      <c r="J94" s="36"/>
    </row>
    <row r="95" spans="2:12">
      <c r="B95" s="71"/>
      <c r="C95" s="74"/>
      <c r="D95" s="48">
        <v>2024</v>
      </c>
      <c r="E95" s="24">
        <f>SUM(F95:J95)</f>
        <v>0</v>
      </c>
      <c r="F95" s="49"/>
      <c r="G95" s="49"/>
      <c r="H95" s="49"/>
      <c r="I95" s="49"/>
      <c r="J95" s="50"/>
    </row>
    <row r="96" spans="2:12">
      <c r="B96" s="75"/>
      <c r="C96" s="74"/>
      <c r="D96" s="18" t="s">
        <v>16</v>
      </c>
      <c r="E96" s="37">
        <f t="shared" ref="E96:J96" si="48">SUM(E93:E95)</f>
        <v>335.6</v>
      </c>
      <c r="F96" s="37">
        <f t="shared" si="48"/>
        <v>0</v>
      </c>
      <c r="G96" s="37">
        <f t="shared" si="48"/>
        <v>0</v>
      </c>
      <c r="H96" s="37">
        <f t="shared" si="48"/>
        <v>335.6</v>
      </c>
      <c r="I96" s="37">
        <f t="shared" si="48"/>
        <v>0</v>
      </c>
      <c r="J96" s="38">
        <f t="shared" si="48"/>
        <v>0</v>
      </c>
    </row>
    <row r="97" spans="2:10">
      <c r="B97" s="70" t="s">
        <v>40</v>
      </c>
      <c r="C97" s="74" t="s">
        <v>47</v>
      </c>
      <c r="D97" s="48">
        <v>2024</v>
      </c>
      <c r="E97" s="21">
        <f>SUM(F97:J97)</f>
        <v>2032.3</v>
      </c>
      <c r="F97" s="33"/>
      <c r="G97" s="33"/>
      <c r="H97" s="33">
        <v>2032.3</v>
      </c>
      <c r="I97" s="33"/>
      <c r="J97" s="34"/>
    </row>
    <row r="98" spans="2:10">
      <c r="B98" s="71"/>
      <c r="C98" s="74"/>
      <c r="D98" s="48">
        <v>2025</v>
      </c>
      <c r="E98" s="24">
        <f>SUM(F98:J98)</f>
        <v>1893.4</v>
      </c>
      <c r="F98" s="35"/>
      <c r="G98" s="35"/>
      <c r="H98" s="35">
        <v>1893.4</v>
      </c>
      <c r="I98" s="35"/>
      <c r="J98" s="36"/>
    </row>
    <row r="99" spans="2:10">
      <c r="B99" s="71"/>
      <c r="C99" s="74"/>
      <c r="D99" s="48">
        <v>2026</v>
      </c>
      <c r="E99" s="56">
        <f>SUM(F99:J99)</f>
        <v>0</v>
      </c>
      <c r="F99" s="49"/>
      <c r="G99" s="49"/>
      <c r="H99" s="49"/>
      <c r="I99" s="49"/>
      <c r="J99" s="50"/>
    </row>
    <row r="100" spans="2:10">
      <c r="B100" s="71"/>
      <c r="C100" s="74"/>
      <c r="D100" s="48">
        <v>2027</v>
      </c>
      <c r="E100" s="56">
        <f>SUM(F100:J100)</f>
        <v>0</v>
      </c>
      <c r="F100" s="49"/>
      <c r="G100" s="49"/>
      <c r="H100" s="49"/>
      <c r="I100" s="49"/>
      <c r="J100" s="50"/>
    </row>
    <row r="101" spans="2:10">
      <c r="B101" s="71"/>
      <c r="C101" s="74"/>
      <c r="D101" s="4">
        <v>2028</v>
      </c>
      <c r="E101" s="51">
        <f>SUM(F101:J101)</f>
        <v>0</v>
      </c>
      <c r="F101" s="39"/>
      <c r="G101" s="39"/>
      <c r="H101" s="39"/>
      <c r="I101" s="39"/>
      <c r="J101" s="40"/>
    </row>
    <row r="102" spans="2:10">
      <c r="B102" s="71"/>
      <c r="C102" s="74"/>
      <c r="D102" s="18" t="s">
        <v>16</v>
      </c>
      <c r="E102" s="26">
        <f>SUM(E97:E101)</f>
        <v>3925.7</v>
      </c>
      <c r="F102" s="26">
        <f t="shared" ref="F102:I102" si="49">SUM(F97:F101)</f>
        <v>0</v>
      </c>
      <c r="G102" s="26">
        <f t="shared" si="49"/>
        <v>0</v>
      </c>
      <c r="H102" s="26">
        <f t="shared" si="49"/>
        <v>3925.7</v>
      </c>
      <c r="I102" s="26">
        <f t="shared" si="49"/>
        <v>0</v>
      </c>
      <c r="J102" s="27">
        <f>SUM(J97:J101)</f>
        <v>0</v>
      </c>
    </row>
    <row r="103" spans="2:10">
      <c r="B103" s="70" t="s">
        <v>39</v>
      </c>
      <c r="C103" s="74" t="s">
        <v>21</v>
      </c>
      <c r="D103" s="2">
        <v>2023</v>
      </c>
      <c r="E103" s="21">
        <f>SUM(F103:J103)</f>
        <v>1703.1</v>
      </c>
      <c r="F103" s="33"/>
      <c r="G103" s="33"/>
      <c r="H103" s="33">
        <v>1703.1</v>
      </c>
      <c r="I103" s="33"/>
      <c r="J103" s="34"/>
    </row>
    <row r="104" spans="2:10">
      <c r="B104" s="71"/>
      <c r="C104" s="74"/>
      <c r="D104" s="48">
        <v>2024</v>
      </c>
      <c r="E104" s="24">
        <f>SUM(F104:J104)</f>
        <v>966.8</v>
      </c>
      <c r="F104" s="49"/>
      <c r="G104" s="49"/>
      <c r="H104" s="49">
        <v>966.8</v>
      </c>
      <c r="I104" s="49"/>
      <c r="J104" s="50"/>
    </row>
    <row r="105" spans="2:10">
      <c r="B105" s="71"/>
      <c r="C105" s="74"/>
      <c r="D105" s="48">
        <v>2025</v>
      </c>
      <c r="E105" s="55">
        <f t="shared" ref="E105" si="50">SUM(F105:J105)</f>
        <v>1315.6</v>
      </c>
      <c r="F105" s="49"/>
      <c r="G105" s="49"/>
      <c r="H105" s="49">
        <v>1315.6</v>
      </c>
      <c r="I105" s="49"/>
      <c r="J105" s="50"/>
    </row>
    <row r="106" spans="2:10">
      <c r="B106" s="71"/>
      <c r="C106" s="74"/>
      <c r="D106" s="48">
        <v>2026</v>
      </c>
      <c r="E106" s="56">
        <f>SUM(F106:J106)</f>
        <v>1403.7</v>
      </c>
      <c r="F106" s="49"/>
      <c r="G106" s="49"/>
      <c r="H106" s="49">
        <v>1403.7</v>
      </c>
      <c r="I106" s="49"/>
      <c r="J106" s="50"/>
    </row>
    <row r="107" spans="2:10" ht="20.45" customHeight="1">
      <c r="B107" s="71"/>
      <c r="C107" s="74"/>
      <c r="D107" s="48">
        <v>2027</v>
      </c>
      <c r="E107" s="56">
        <f>SUM(F107:J107)</f>
        <v>1403.7</v>
      </c>
      <c r="F107" s="49"/>
      <c r="G107" s="49"/>
      <c r="H107" s="49">
        <v>1403.7</v>
      </c>
      <c r="I107" s="49"/>
      <c r="J107" s="50"/>
    </row>
    <row r="108" spans="2:10">
      <c r="B108" s="71"/>
      <c r="C108" s="74"/>
      <c r="D108" s="4">
        <v>2028</v>
      </c>
      <c r="E108" s="56">
        <f>SUM(F108:J108)</f>
        <v>1403.7</v>
      </c>
      <c r="F108" s="39"/>
      <c r="G108" s="39"/>
      <c r="H108" s="39">
        <v>1403.7</v>
      </c>
      <c r="I108" s="39"/>
      <c r="J108" s="40"/>
    </row>
    <row r="109" spans="2:10">
      <c r="B109" s="75"/>
      <c r="C109" s="74"/>
      <c r="D109" s="18" t="s">
        <v>16</v>
      </c>
      <c r="E109" s="37">
        <f>SUM(E103:E108)</f>
        <v>8196.6</v>
      </c>
      <c r="F109" s="37">
        <f t="shared" ref="F109:I109" si="51">SUM(F103:F108)</f>
        <v>0</v>
      </c>
      <c r="G109" s="37">
        <f t="shared" si="51"/>
        <v>0</v>
      </c>
      <c r="H109" s="37">
        <f t="shared" si="51"/>
        <v>8196.6</v>
      </c>
      <c r="I109" s="37">
        <f t="shared" si="51"/>
        <v>0</v>
      </c>
      <c r="J109" s="38">
        <f>SUM(J103:J108)</f>
        <v>0</v>
      </c>
    </row>
    <row r="110" spans="2:10">
      <c r="B110" s="70" t="s">
        <v>36</v>
      </c>
      <c r="C110" s="74" t="s">
        <v>21</v>
      </c>
      <c r="D110" s="2">
        <v>2022</v>
      </c>
      <c r="E110" s="21">
        <f>SUM(F110:J110)</f>
        <v>1634.2</v>
      </c>
      <c r="F110" s="33"/>
      <c r="G110" s="33"/>
      <c r="H110" s="33"/>
      <c r="I110" s="33">
        <v>1634.2</v>
      </c>
      <c r="J110" s="34"/>
    </row>
    <row r="111" spans="2:10">
      <c r="B111" s="71"/>
      <c r="C111" s="74"/>
      <c r="D111" s="3">
        <v>2023</v>
      </c>
      <c r="E111" s="24">
        <f>SUM(F111:J111)</f>
        <v>1849</v>
      </c>
      <c r="F111" s="35"/>
      <c r="G111" s="35"/>
      <c r="H111" s="35"/>
      <c r="I111" s="35">
        <v>1849</v>
      </c>
      <c r="J111" s="36"/>
    </row>
    <row r="112" spans="2:10">
      <c r="B112" s="71"/>
      <c r="C112" s="74"/>
      <c r="D112" s="48">
        <v>2024</v>
      </c>
      <c r="E112" s="24">
        <f>SUM(F112:J112)</f>
        <v>2183.1999999999998</v>
      </c>
      <c r="F112" s="49"/>
      <c r="G112" s="49"/>
      <c r="H112" s="49"/>
      <c r="I112" s="49">
        <v>2183.1999999999998</v>
      </c>
      <c r="J112" s="50"/>
    </row>
    <row r="113" spans="2:10">
      <c r="B113" s="71"/>
      <c r="C113" s="74"/>
      <c r="D113" s="48">
        <v>2025</v>
      </c>
      <c r="E113" s="55">
        <f t="shared" ref="E113" si="52">SUM(F113:J113)</f>
        <v>3037.5</v>
      </c>
      <c r="F113" s="49"/>
      <c r="G113" s="49"/>
      <c r="H113" s="49"/>
      <c r="I113" s="49">
        <v>3037.5</v>
      </c>
      <c r="J113" s="50"/>
    </row>
    <row r="114" spans="2:10">
      <c r="B114" s="71"/>
      <c r="C114" s="74"/>
      <c r="D114" s="48">
        <v>2026</v>
      </c>
      <c r="E114" s="56">
        <f>SUM(F114:J114)</f>
        <v>3313.1</v>
      </c>
      <c r="F114" s="49"/>
      <c r="G114" s="49"/>
      <c r="H114" s="49"/>
      <c r="I114" s="49">
        <v>3313.1</v>
      </c>
      <c r="J114" s="50"/>
    </row>
    <row r="115" spans="2:10">
      <c r="B115" s="71"/>
      <c r="C115" s="74"/>
      <c r="D115" s="48">
        <v>2027</v>
      </c>
      <c r="E115" s="56">
        <f>SUM(F115:J115)</f>
        <v>3313.1</v>
      </c>
      <c r="F115" s="49"/>
      <c r="G115" s="49"/>
      <c r="H115" s="49"/>
      <c r="I115" s="49">
        <v>3313.1</v>
      </c>
      <c r="J115" s="50"/>
    </row>
    <row r="116" spans="2:10">
      <c r="B116" s="71"/>
      <c r="C116" s="74"/>
      <c r="D116" s="4">
        <v>2028</v>
      </c>
      <c r="E116" s="51">
        <f>SUM(F116:J116)</f>
        <v>3313.1</v>
      </c>
      <c r="F116" s="39"/>
      <c r="G116" s="39"/>
      <c r="H116" s="39"/>
      <c r="I116" s="39">
        <v>3313.1</v>
      </c>
      <c r="J116" s="40"/>
    </row>
    <row r="117" spans="2:10">
      <c r="B117" s="75"/>
      <c r="C117" s="74"/>
      <c r="D117" s="18" t="s">
        <v>16</v>
      </c>
      <c r="E117" s="37">
        <f>SUM(E110:E116)</f>
        <v>18643.2</v>
      </c>
      <c r="F117" s="37">
        <f t="shared" ref="F117:I117" si="53">SUM(F110:F116)</f>
        <v>0</v>
      </c>
      <c r="G117" s="37">
        <f t="shared" si="53"/>
        <v>0</v>
      </c>
      <c r="H117" s="37">
        <f>SUM(H110:H116)</f>
        <v>0</v>
      </c>
      <c r="I117" s="37">
        <f t="shared" si="53"/>
        <v>18643.2</v>
      </c>
      <c r="J117" s="38">
        <f>SUM(J110:J116)</f>
        <v>0</v>
      </c>
    </row>
    <row r="118" spans="2:10" ht="18.600000000000001" customHeight="1">
      <c r="B118" s="70" t="s">
        <v>28</v>
      </c>
      <c r="C118" s="74" t="s">
        <v>21</v>
      </c>
      <c r="D118" s="2">
        <v>2022</v>
      </c>
      <c r="E118" s="21">
        <v>4500</v>
      </c>
      <c r="F118" s="33"/>
      <c r="G118" s="33"/>
      <c r="H118" s="33"/>
      <c r="I118" s="33">
        <v>4500</v>
      </c>
      <c r="J118" s="34"/>
    </row>
    <row r="119" spans="2:10" ht="16.899999999999999" customHeight="1">
      <c r="B119" s="71"/>
      <c r="C119" s="74"/>
      <c r="D119" s="3">
        <v>2023</v>
      </c>
      <c r="E119" s="24">
        <f>SUM(F119:J119)</f>
        <v>5150</v>
      </c>
      <c r="F119" s="35"/>
      <c r="G119" s="35"/>
      <c r="H119" s="35"/>
      <c r="I119" s="35">
        <v>5150</v>
      </c>
      <c r="J119" s="36"/>
    </row>
    <row r="120" spans="2:10" ht="14.45" customHeight="1">
      <c r="B120" s="71"/>
      <c r="C120" s="74"/>
      <c r="D120" s="48">
        <v>2024</v>
      </c>
      <c r="E120" s="24">
        <f>SUM(F120:J120)</f>
        <v>3850</v>
      </c>
      <c r="F120" s="49"/>
      <c r="G120" s="49"/>
      <c r="H120" s="49"/>
      <c r="I120" s="49">
        <v>3850</v>
      </c>
      <c r="J120" s="50"/>
    </row>
    <row r="121" spans="2:10" ht="17.45" customHeight="1">
      <c r="B121" s="71"/>
      <c r="C121" s="74"/>
      <c r="D121" s="48">
        <v>2025</v>
      </c>
      <c r="E121" s="55">
        <f t="shared" ref="E121" si="54">SUM(F121:J121)</f>
        <v>5895.7</v>
      </c>
      <c r="F121" s="49"/>
      <c r="G121" s="49"/>
      <c r="H121" s="49"/>
      <c r="I121" s="49">
        <v>5895.7</v>
      </c>
      <c r="J121" s="50"/>
    </row>
    <row r="122" spans="2:10" ht="17.45" customHeight="1">
      <c r="B122" s="71"/>
      <c r="C122" s="74"/>
      <c r="D122" s="48">
        <v>2026</v>
      </c>
      <c r="E122" s="56">
        <f>SUM(F122:J122)</f>
        <v>3150</v>
      </c>
      <c r="F122" s="49"/>
      <c r="G122" s="49"/>
      <c r="H122" s="49"/>
      <c r="I122" s="49">
        <v>3150</v>
      </c>
      <c r="J122" s="50"/>
    </row>
    <row r="123" spans="2:10" ht="17.45" customHeight="1">
      <c r="B123" s="71"/>
      <c r="C123" s="74"/>
      <c r="D123" s="48">
        <v>2027</v>
      </c>
      <c r="E123" s="56">
        <f>SUM(F123:J123)</f>
        <v>3150</v>
      </c>
      <c r="F123" s="49"/>
      <c r="G123" s="49"/>
      <c r="H123" s="49"/>
      <c r="I123" s="49">
        <v>3150</v>
      </c>
      <c r="J123" s="50"/>
    </row>
    <row r="124" spans="2:10" ht="17.45" customHeight="1">
      <c r="B124" s="71"/>
      <c r="C124" s="74"/>
      <c r="D124" s="4">
        <v>2028</v>
      </c>
      <c r="E124" s="51">
        <f>SUM(F124:J124)</f>
        <v>3150</v>
      </c>
      <c r="F124" s="39"/>
      <c r="G124" s="39"/>
      <c r="H124" s="39"/>
      <c r="I124" s="39">
        <v>3150</v>
      </c>
      <c r="J124" s="40"/>
    </row>
    <row r="125" spans="2:10" ht="16.899999999999999" customHeight="1">
      <c r="B125" s="75"/>
      <c r="C125" s="74"/>
      <c r="D125" s="18" t="s">
        <v>16</v>
      </c>
      <c r="E125" s="37">
        <f>SUM(E118:E124)</f>
        <v>28845.7</v>
      </c>
      <c r="F125" s="37">
        <f t="shared" ref="F125:I125" si="55">SUM(F118:F124)</f>
        <v>0</v>
      </c>
      <c r="G125" s="37">
        <f t="shared" si="55"/>
        <v>0</v>
      </c>
      <c r="H125" s="37">
        <f t="shared" si="55"/>
        <v>0</v>
      </c>
      <c r="I125" s="37">
        <f t="shared" si="55"/>
        <v>28845.7</v>
      </c>
      <c r="J125" s="38">
        <f>SUM(J118:J124)</f>
        <v>0</v>
      </c>
    </row>
    <row r="126" spans="2:10" ht="15.75" customHeight="1">
      <c r="B126" s="70" t="s">
        <v>29</v>
      </c>
      <c r="C126" s="74" t="s">
        <v>21</v>
      </c>
      <c r="D126" s="2">
        <v>2022</v>
      </c>
      <c r="E126" s="21">
        <f>SUM(F126:J126)</f>
        <v>4446.5</v>
      </c>
      <c r="F126" s="33"/>
      <c r="G126" s="33"/>
      <c r="H126" s="33"/>
      <c r="I126" s="33">
        <v>4446.5</v>
      </c>
      <c r="J126" s="34"/>
    </row>
    <row r="127" spans="2:10" ht="17.25" customHeight="1">
      <c r="B127" s="71"/>
      <c r="C127" s="74"/>
      <c r="D127" s="3">
        <v>2023</v>
      </c>
      <c r="E127" s="24">
        <f>SUM(F127:J127)</f>
        <v>4953.8</v>
      </c>
      <c r="F127" s="35"/>
      <c r="G127" s="35"/>
      <c r="H127" s="35"/>
      <c r="I127" s="35">
        <v>4953.8</v>
      </c>
      <c r="J127" s="36"/>
    </row>
    <row r="128" spans="2:10" ht="17.25" customHeight="1">
      <c r="B128" s="71"/>
      <c r="C128" s="74"/>
      <c r="D128" s="48">
        <v>2024</v>
      </c>
      <c r="E128" s="24">
        <f>SUM(F128:J128)</f>
        <v>4002.6</v>
      </c>
      <c r="F128" s="49"/>
      <c r="G128" s="49"/>
      <c r="H128" s="49"/>
      <c r="I128" s="49">
        <v>4002.6</v>
      </c>
      <c r="J128" s="50"/>
    </row>
    <row r="129" spans="2:10" ht="16.5" customHeight="1">
      <c r="B129" s="71"/>
      <c r="C129" s="74"/>
      <c r="D129" s="48">
        <v>2025</v>
      </c>
      <c r="E129" s="55">
        <f t="shared" ref="E129" si="56">SUM(F129:J129)</f>
        <v>4399.8999999999996</v>
      </c>
      <c r="F129" s="49"/>
      <c r="G129" s="49"/>
      <c r="H129" s="49"/>
      <c r="I129" s="49">
        <v>4399.8999999999996</v>
      </c>
      <c r="J129" s="50"/>
    </row>
    <row r="130" spans="2:10" ht="16.5" customHeight="1">
      <c r="B130" s="71"/>
      <c r="C130" s="74"/>
      <c r="D130" s="48">
        <v>2026</v>
      </c>
      <c r="E130" s="56">
        <f>SUM(F130:J130)</f>
        <v>4400</v>
      </c>
      <c r="F130" s="49"/>
      <c r="G130" s="49"/>
      <c r="H130" s="49"/>
      <c r="I130" s="49">
        <v>4400</v>
      </c>
      <c r="J130" s="50"/>
    </row>
    <row r="131" spans="2:10" ht="16.5" customHeight="1">
      <c r="B131" s="71"/>
      <c r="C131" s="74"/>
      <c r="D131" s="48">
        <v>2027</v>
      </c>
      <c r="E131" s="56">
        <f>SUM(F131:J131)</f>
        <v>4400</v>
      </c>
      <c r="F131" s="49"/>
      <c r="G131" s="49"/>
      <c r="H131" s="49"/>
      <c r="I131" s="49">
        <v>4400</v>
      </c>
      <c r="J131" s="50"/>
    </row>
    <row r="132" spans="2:10" ht="16.5" customHeight="1">
      <c r="B132" s="71"/>
      <c r="C132" s="74"/>
      <c r="D132" s="4">
        <v>2028</v>
      </c>
      <c r="E132" s="51">
        <f>SUM(F132:J132)</f>
        <v>4400</v>
      </c>
      <c r="F132" s="39"/>
      <c r="G132" s="39"/>
      <c r="H132" s="39"/>
      <c r="I132" s="39">
        <v>4400</v>
      </c>
      <c r="J132" s="40"/>
    </row>
    <row r="133" spans="2:10" ht="15" customHeight="1">
      <c r="B133" s="75"/>
      <c r="C133" s="74"/>
      <c r="D133" s="18" t="s">
        <v>16</v>
      </c>
      <c r="E133" s="37">
        <f>SUM(E126:E132)</f>
        <v>31002.799999999999</v>
      </c>
      <c r="F133" s="37">
        <f t="shared" ref="F133:I133" si="57">SUM(F126:F132)</f>
        <v>0</v>
      </c>
      <c r="G133" s="37">
        <f t="shared" si="57"/>
        <v>0</v>
      </c>
      <c r="H133" s="37">
        <f t="shared" si="57"/>
        <v>0</v>
      </c>
      <c r="I133" s="37">
        <f t="shared" si="57"/>
        <v>31002.799999999999</v>
      </c>
      <c r="J133" s="38">
        <f>SUM(J126:J132)</f>
        <v>0</v>
      </c>
    </row>
    <row r="134" spans="2:10">
      <c r="B134" s="70" t="s">
        <v>30</v>
      </c>
      <c r="C134" s="74" t="s">
        <v>21</v>
      </c>
      <c r="D134" s="2">
        <v>2022</v>
      </c>
      <c r="E134" s="21">
        <f>SUM(F134:J134)</f>
        <v>887.8</v>
      </c>
      <c r="F134" s="33"/>
      <c r="G134" s="33"/>
      <c r="H134" s="33"/>
      <c r="I134" s="33">
        <v>887.8</v>
      </c>
      <c r="J134" s="34"/>
    </row>
    <row r="135" spans="2:10">
      <c r="B135" s="71"/>
      <c r="C135" s="74"/>
      <c r="D135" s="3">
        <v>2023</v>
      </c>
      <c r="E135" s="24">
        <f>SUM(F135:J135)</f>
        <v>932.2</v>
      </c>
      <c r="F135" s="35"/>
      <c r="G135" s="35"/>
      <c r="H135" s="35"/>
      <c r="I135" s="35">
        <v>932.2</v>
      </c>
      <c r="J135" s="36"/>
    </row>
    <row r="136" spans="2:10">
      <c r="B136" s="71"/>
      <c r="C136" s="74"/>
      <c r="D136" s="48">
        <v>2024</v>
      </c>
      <c r="E136" s="24">
        <f>SUM(F136:J136)</f>
        <v>932.2</v>
      </c>
      <c r="F136" s="49"/>
      <c r="G136" s="49"/>
      <c r="H136" s="49"/>
      <c r="I136" s="49">
        <v>932.2</v>
      </c>
      <c r="J136" s="50"/>
    </row>
    <row r="137" spans="2:10">
      <c r="B137" s="71"/>
      <c r="C137" s="74"/>
      <c r="D137" s="48">
        <v>2025</v>
      </c>
      <c r="E137" s="55">
        <f t="shared" ref="E137" si="58">SUM(F137:J137)</f>
        <v>932.2</v>
      </c>
      <c r="F137" s="49"/>
      <c r="G137" s="49"/>
      <c r="H137" s="49"/>
      <c r="I137" s="49">
        <v>932.2</v>
      </c>
      <c r="J137" s="50"/>
    </row>
    <row r="138" spans="2:10" ht="17.45" customHeight="1">
      <c r="B138" s="71"/>
      <c r="C138" s="74"/>
      <c r="D138" s="48">
        <v>2026</v>
      </c>
      <c r="E138" s="56">
        <f>SUM(F138:J138)</f>
        <v>932.2</v>
      </c>
      <c r="F138" s="49"/>
      <c r="G138" s="49"/>
      <c r="H138" s="49"/>
      <c r="I138" s="49">
        <v>932.2</v>
      </c>
      <c r="J138" s="50"/>
    </row>
    <row r="139" spans="2:10" ht="17.45" customHeight="1">
      <c r="B139" s="71"/>
      <c r="C139" s="74"/>
      <c r="D139" s="48">
        <v>2027</v>
      </c>
      <c r="E139" s="56">
        <f>SUM(F139:J139)</f>
        <v>932.2</v>
      </c>
      <c r="F139" s="49"/>
      <c r="G139" s="49"/>
      <c r="H139" s="49"/>
      <c r="I139" s="49">
        <v>932.2</v>
      </c>
      <c r="J139" s="50"/>
    </row>
    <row r="140" spans="2:10" ht="17.45" customHeight="1">
      <c r="B140" s="71"/>
      <c r="C140" s="74"/>
      <c r="D140" s="4">
        <v>2028</v>
      </c>
      <c r="E140" s="51">
        <f>SUM(F140:J140)</f>
        <v>932.2</v>
      </c>
      <c r="F140" s="39"/>
      <c r="G140" s="39"/>
      <c r="H140" s="39"/>
      <c r="I140" s="39">
        <v>932.2</v>
      </c>
      <c r="J140" s="40"/>
    </row>
    <row r="141" spans="2:10" ht="16.149999999999999" customHeight="1">
      <c r="B141" s="75"/>
      <c r="C141" s="74"/>
      <c r="D141" s="18" t="s">
        <v>16</v>
      </c>
      <c r="E141" s="37">
        <f>SUM(E134:E140)</f>
        <v>6480.9999999999991</v>
      </c>
      <c r="F141" s="37">
        <f t="shared" ref="F141:I141" si="59">SUM(F134:F140)</f>
        <v>0</v>
      </c>
      <c r="G141" s="37">
        <f t="shared" si="59"/>
        <v>0</v>
      </c>
      <c r="H141" s="37">
        <f t="shared" si="59"/>
        <v>0</v>
      </c>
      <c r="I141" s="37">
        <f t="shared" si="59"/>
        <v>6480.9999999999991</v>
      </c>
      <c r="J141" s="38">
        <f>SUM(J134:J140)</f>
        <v>0</v>
      </c>
    </row>
    <row r="142" spans="2:10">
      <c r="B142" s="70" t="s">
        <v>31</v>
      </c>
      <c r="C142" s="74" t="s">
        <v>21</v>
      </c>
      <c r="D142" s="2">
        <v>2022</v>
      </c>
      <c r="E142" s="21">
        <f>SUM(F142:J142)</f>
        <v>150</v>
      </c>
      <c r="F142" s="33"/>
      <c r="G142" s="33"/>
      <c r="H142" s="33"/>
      <c r="I142" s="33">
        <v>150</v>
      </c>
      <c r="J142" s="34"/>
    </row>
    <row r="143" spans="2:10">
      <c r="B143" s="71"/>
      <c r="C143" s="74"/>
      <c r="D143" s="3">
        <v>2023</v>
      </c>
      <c r="E143" s="24">
        <f>SUM(F143:J143)</f>
        <v>157.5</v>
      </c>
      <c r="F143" s="35"/>
      <c r="G143" s="35"/>
      <c r="H143" s="35"/>
      <c r="I143" s="35">
        <v>157.5</v>
      </c>
      <c r="J143" s="36"/>
    </row>
    <row r="144" spans="2:10">
      <c r="B144" s="71"/>
      <c r="C144" s="74"/>
      <c r="D144" s="48">
        <v>2024</v>
      </c>
      <c r="E144" s="24">
        <f>SUM(F144:J144)</f>
        <v>157.5</v>
      </c>
      <c r="F144" s="49"/>
      <c r="G144" s="49"/>
      <c r="H144" s="49"/>
      <c r="I144" s="49">
        <v>157.5</v>
      </c>
      <c r="J144" s="50"/>
    </row>
    <row r="145" spans="2:10">
      <c r="B145" s="71"/>
      <c r="C145" s="74"/>
      <c r="D145" s="48">
        <v>2025</v>
      </c>
      <c r="E145" s="55">
        <f t="shared" ref="E145:E146" si="60">SUM(F145:J145)</f>
        <v>157.5</v>
      </c>
      <c r="F145" s="49"/>
      <c r="G145" s="49"/>
      <c r="H145" s="49"/>
      <c r="I145" s="49">
        <v>157.5</v>
      </c>
      <c r="J145" s="50"/>
    </row>
    <row r="146" spans="2:10">
      <c r="B146" s="71"/>
      <c r="C146" s="74"/>
      <c r="D146" s="48">
        <v>2026</v>
      </c>
      <c r="E146" s="56">
        <f t="shared" si="60"/>
        <v>157.5</v>
      </c>
      <c r="F146" s="49"/>
      <c r="G146" s="49"/>
      <c r="H146" s="49"/>
      <c r="I146" s="49">
        <v>157.5</v>
      </c>
      <c r="J146" s="50"/>
    </row>
    <row r="147" spans="2:10">
      <c r="B147" s="71"/>
      <c r="C147" s="74"/>
      <c r="D147" s="48">
        <v>2027</v>
      </c>
      <c r="E147" s="56">
        <f>SUM(F147:J147)</f>
        <v>157.5</v>
      </c>
      <c r="F147" s="49"/>
      <c r="G147" s="49"/>
      <c r="H147" s="49"/>
      <c r="I147" s="49">
        <v>157.5</v>
      </c>
      <c r="J147" s="50"/>
    </row>
    <row r="148" spans="2:10">
      <c r="B148" s="71"/>
      <c r="C148" s="74"/>
      <c r="D148" s="4">
        <v>2028</v>
      </c>
      <c r="E148" s="51">
        <f>SUM(F148:J148)</f>
        <v>157.5</v>
      </c>
      <c r="F148" s="39"/>
      <c r="G148" s="39"/>
      <c r="H148" s="39"/>
      <c r="I148" s="39">
        <v>157.5</v>
      </c>
      <c r="J148" s="40"/>
    </row>
    <row r="149" spans="2:10">
      <c r="B149" s="75"/>
      <c r="C149" s="74"/>
      <c r="D149" s="18" t="s">
        <v>16</v>
      </c>
      <c r="E149" s="37">
        <f>SUM(E142:E148)</f>
        <v>1095</v>
      </c>
      <c r="F149" s="37">
        <f t="shared" ref="F149:I149" si="61">SUM(F142:F148)</f>
        <v>0</v>
      </c>
      <c r="G149" s="37">
        <f t="shared" si="61"/>
        <v>0</v>
      </c>
      <c r="H149" s="37">
        <f t="shared" si="61"/>
        <v>0</v>
      </c>
      <c r="I149" s="37">
        <f t="shared" si="61"/>
        <v>1095</v>
      </c>
      <c r="J149" s="38">
        <f>SUM(J142:J148)</f>
        <v>0</v>
      </c>
    </row>
    <row r="150" spans="2:10" ht="16.5" customHeight="1">
      <c r="B150" s="70" t="s">
        <v>32</v>
      </c>
      <c r="C150" s="74" t="s">
        <v>21</v>
      </c>
      <c r="D150" s="2">
        <v>2022</v>
      </c>
      <c r="E150" s="21">
        <f>SUM(F150:J150)</f>
        <v>4000</v>
      </c>
      <c r="F150" s="33"/>
      <c r="G150" s="33"/>
      <c r="H150" s="33"/>
      <c r="I150" s="33">
        <v>4000</v>
      </c>
      <c r="J150" s="34"/>
    </row>
    <row r="151" spans="2:10" ht="17.25" customHeight="1">
      <c r="B151" s="71"/>
      <c r="C151" s="74"/>
      <c r="D151" s="3">
        <v>2023</v>
      </c>
      <c r="E151" s="24">
        <f>SUM(F151:J151)</f>
        <v>0</v>
      </c>
      <c r="F151" s="35"/>
      <c r="G151" s="35"/>
      <c r="H151" s="35"/>
      <c r="I151" s="35"/>
      <c r="J151" s="36"/>
    </row>
    <row r="152" spans="2:10" ht="17.25" customHeight="1">
      <c r="B152" s="71"/>
      <c r="C152" s="74"/>
      <c r="D152" s="48">
        <v>2024</v>
      </c>
      <c r="E152" s="24">
        <f>SUM(F152:J152)</f>
        <v>0</v>
      </c>
      <c r="F152" s="49"/>
      <c r="G152" s="49"/>
      <c r="H152" s="49"/>
      <c r="I152" s="49"/>
      <c r="J152" s="50"/>
    </row>
    <row r="153" spans="2:10" ht="16.5" customHeight="1">
      <c r="B153" s="71"/>
      <c r="C153" s="74"/>
      <c r="D153" s="48">
        <v>2025</v>
      </c>
      <c r="E153" s="55">
        <f t="shared" ref="E153:E154" si="62">SUM(F153:J153)</f>
        <v>0</v>
      </c>
      <c r="F153" s="49"/>
      <c r="G153" s="49"/>
      <c r="H153" s="49"/>
      <c r="I153" s="49"/>
      <c r="J153" s="50"/>
    </row>
    <row r="154" spans="2:10" ht="16.5" customHeight="1">
      <c r="B154" s="71"/>
      <c r="C154" s="74"/>
      <c r="D154" s="48">
        <v>2026</v>
      </c>
      <c r="E154" s="56">
        <f t="shared" si="62"/>
        <v>0</v>
      </c>
      <c r="F154" s="49"/>
      <c r="G154" s="49"/>
      <c r="H154" s="49"/>
      <c r="I154" s="49"/>
      <c r="J154" s="50"/>
    </row>
    <row r="155" spans="2:10" ht="16.5" customHeight="1">
      <c r="B155" s="71"/>
      <c r="C155" s="74"/>
      <c r="D155" s="48">
        <v>2027</v>
      </c>
      <c r="E155" s="56">
        <f>SUM(F155:J155)</f>
        <v>0</v>
      </c>
      <c r="F155" s="49"/>
      <c r="G155" s="49"/>
      <c r="H155" s="49"/>
      <c r="I155" s="49"/>
      <c r="J155" s="50"/>
    </row>
    <row r="156" spans="2:10" ht="16.5" customHeight="1">
      <c r="B156" s="71"/>
      <c r="C156" s="74"/>
      <c r="D156" s="4">
        <v>2028</v>
      </c>
      <c r="E156" s="51">
        <f>SUM(F156:J156)</f>
        <v>0</v>
      </c>
      <c r="F156" s="39"/>
      <c r="G156" s="39"/>
      <c r="H156" s="39"/>
      <c r="I156" s="39"/>
      <c r="J156" s="40"/>
    </row>
    <row r="157" spans="2:10" ht="14.25" customHeight="1">
      <c r="B157" s="75"/>
      <c r="C157" s="74"/>
      <c r="D157" s="18" t="s">
        <v>16</v>
      </c>
      <c r="E157" s="37">
        <f>SUM(E150:E156)</f>
        <v>4000</v>
      </c>
      <c r="F157" s="37">
        <f t="shared" ref="F157:I157" si="63">SUM(F150:F156)</f>
        <v>0</v>
      </c>
      <c r="G157" s="37">
        <f t="shared" si="63"/>
        <v>0</v>
      </c>
      <c r="H157" s="37">
        <f t="shared" si="63"/>
        <v>0</v>
      </c>
      <c r="I157" s="37">
        <f t="shared" si="63"/>
        <v>4000</v>
      </c>
      <c r="J157" s="38">
        <f>SUM(J150:J156)</f>
        <v>0</v>
      </c>
    </row>
    <row r="158" spans="2:10">
      <c r="B158" s="70" t="s">
        <v>33</v>
      </c>
      <c r="C158" s="74" t="s">
        <v>21</v>
      </c>
      <c r="D158" s="2">
        <v>2022</v>
      </c>
      <c r="E158" s="21">
        <f>SUM(F158:J158)</f>
        <v>150</v>
      </c>
      <c r="F158" s="33"/>
      <c r="G158" s="33"/>
      <c r="H158" s="33"/>
      <c r="I158" s="33">
        <v>150</v>
      </c>
      <c r="J158" s="34"/>
    </row>
    <row r="159" spans="2:10">
      <c r="B159" s="71"/>
      <c r="C159" s="74"/>
      <c r="D159" s="3">
        <v>2023</v>
      </c>
      <c r="E159" s="24">
        <f>SUM(F159:J159)</f>
        <v>157.5</v>
      </c>
      <c r="F159" s="35"/>
      <c r="G159" s="35"/>
      <c r="H159" s="35"/>
      <c r="I159" s="35">
        <v>157.5</v>
      </c>
      <c r="J159" s="36"/>
    </row>
    <row r="160" spans="2:10">
      <c r="B160" s="71"/>
      <c r="C160" s="74"/>
      <c r="D160" s="48">
        <v>2024</v>
      </c>
      <c r="E160" s="24">
        <f>SUM(F160:J160)</f>
        <v>157.5</v>
      </c>
      <c r="F160" s="49"/>
      <c r="G160" s="49"/>
      <c r="H160" s="49"/>
      <c r="I160" s="49">
        <v>157.5</v>
      </c>
      <c r="J160" s="50"/>
    </row>
    <row r="161" spans="2:10">
      <c r="B161" s="71"/>
      <c r="C161" s="74"/>
      <c r="D161" s="48">
        <v>2025</v>
      </c>
      <c r="E161" s="55">
        <f t="shared" ref="E161" si="64">SUM(F161:J161)</f>
        <v>70</v>
      </c>
      <c r="F161" s="49"/>
      <c r="G161" s="49"/>
      <c r="H161" s="49"/>
      <c r="I161" s="49">
        <v>70</v>
      </c>
      <c r="J161" s="50"/>
    </row>
    <row r="162" spans="2:10">
      <c r="B162" s="71"/>
      <c r="C162" s="74"/>
      <c r="D162" s="48">
        <v>2026</v>
      </c>
      <c r="E162" s="56">
        <f>SUM(F162:J162)</f>
        <v>0</v>
      </c>
      <c r="F162" s="49"/>
      <c r="G162" s="49"/>
      <c r="H162" s="49"/>
      <c r="I162" s="49"/>
      <c r="J162" s="50"/>
    </row>
    <row r="163" spans="2:10">
      <c r="B163" s="71"/>
      <c r="C163" s="74"/>
      <c r="D163" s="48">
        <v>2027</v>
      </c>
      <c r="E163" s="56">
        <f>SUM(F163:J163)</f>
        <v>0</v>
      </c>
      <c r="F163" s="49"/>
      <c r="G163" s="49"/>
      <c r="H163" s="49"/>
      <c r="I163" s="49"/>
      <c r="J163" s="50"/>
    </row>
    <row r="164" spans="2:10">
      <c r="B164" s="71"/>
      <c r="C164" s="74"/>
      <c r="D164" s="4">
        <v>2028</v>
      </c>
      <c r="E164" s="56">
        <f>SUM(F164:J164)</f>
        <v>0</v>
      </c>
      <c r="F164" s="39"/>
      <c r="G164" s="39"/>
      <c r="H164" s="39"/>
      <c r="I164" s="39"/>
      <c r="J164" s="40"/>
    </row>
    <row r="165" spans="2:10">
      <c r="B165" s="75"/>
      <c r="C165" s="74"/>
      <c r="D165" s="18" t="s">
        <v>16</v>
      </c>
      <c r="E165" s="37">
        <f>SUM(E158:E164)</f>
        <v>535</v>
      </c>
      <c r="F165" s="37">
        <f t="shared" ref="F165:I165" si="65">SUM(F158:F164)</f>
        <v>0</v>
      </c>
      <c r="G165" s="37">
        <f t="shared" si="65"/>
        <v>0</v>
      </c>
      <c r="H165" s="37">
        <f t="shared" si="65"/>
        <v>0</v>
      </c>
      <c r="I165" s="37">
        <f t="shared" si="65"/>
        <v>535</v>
      </c>
      <c r="J165" s="38">
        <f>SUM(J158:J164)</f>
        <v>0</v>
      </c>
    </row>
    <row r="166" spans="2:10">
      <c r="B166" s="70" t="s">
        <v>34</v>
      </c>
      <c r="C166" s="74" t="s">
        <v>25</v>
      </c>
      <c r="D166" s="2">
        <v>2022</v>
      </c>
      <c r="E166" s="21">
        <f>SUM(F166:J166)</f>
        <v>2059.6</v>
      </c>
      <c r="F166" s="33"/>
      <c r="G166" s="33"/>
      <c r="H166" s="33"/>
      <c r="I166" s="33">
        <v>2059.6</v>
      </c>
      <c r="J166" s="34"/>
    </row>
    <row r="167" spans="2:10">
      <c r="B167" s="71"/>
      <c r="C167" s="74"/>
      <c r="D167" s="3">
        <v>2023</v>
      </c>
      <c r="E167" s="24">
        <f>SUM(F167:J167)</f>
        <v>900</v>
      </c>
      <c r="F167" s="35"/>
      <c r="G167" s="35"/>
      <c r="H167" s="35"/>
      <c r="I167" s="35">
        <v>900</v>
      </c>
      <c r="J167" s="36"/>
    </row>
    <row r="168" spans="2:10">
      <c r="B168" s="71"/>
      <c r="C168" s="74"/>
      <c r="D168" s="48">
        <v>2024</v>
      </c>
      <c r="E168" s="24">
        <f>SUM(F168:J168)</f>
        <v>727.2</v>
      </c>
      <c r="F168" s="49"/>
      <c r="G168" s="49"/>
      <c r="H168" s="49"/>
      <c r="I168" s="49">
        <v>727.2</v>
      </c>
      <c r="J168" s="50"/>
    </row>
    <row r="169" spans="2:10">
      <c r="B169" s="71"/>
      <c r="C169" s="74"/>
      <c r="D169" s="48">
        <v>2025</v>
      </c>
      <c r="E169" s="55">
        <f t="shared" ref="E169" si="66">SUM(F169:J169)</f>
        <v>727.2</v>
      </c>
      <c r="F169" s="49"/>
      <c r="G169" s="49"/>
      <c r="H169" s="49"/>
      <c r="I169" s="49">
        <v>727.2</v>
      </c>
      <c r="J169" s="50"/>
    </row>
    <row r="170" spans="2:10">
      <c r="B170" s="71"/>
      <c r="C170" s="74"/>
      <c r="D170" s="48">
        <v>2026</v>
      </c>
      <c r="E170" s="56">
        <f>SUM(F170:J170)</f>
        <v>727.2</v>
      </c>
      <c r="F170" s="49"/>
      <c r="G170" s="49"/>
      <c r="H170" s="49"/>
      <c r="I170" s="49">
        <v>727.2</v>
      </c>
      <c r="J170" s="50"/>
    </row>
    <row r="171" spans="2:10">
      <c r="B171" s="71"/>
      <c r="C171" s="74"/>
      <c r="D171" s="48">
        <v>2027</v>
      </c>
      <c r="E171" s="56">
        <f>SUM(F171:J171)</f>
        <v>727.2</v>
      </c>
      <c r="F171" s="49"/>
      <c r="G171" s="49"/>
      <c r="H171" s="49"/>
      <c r="I171" s="49">
        <v>727.2</v>
      </c>
      <c r="J171" s="50"/>
    </row>
    <row r="172" spans="2:10">
      <c r="B172" s="71"/>
      <c r="C172" s="74"/>
      <c r="D172" s="4">
        <v>2028</v>
      </c>
      <c r="E172" s="51">
        <f>SUM(F172:J172)</f>
        <v>727.2</v>
      </c>
      <c r="F172" s="39"/>
      <c r="G172" s="39"/>
      <c r="H172" s="39"/>
      <c r="I172" s="39">
        <v>727.2</v>
      </c>
      <c r="J172" s="40"/>
    </row>
    <row r="173" spans="2:10">
      <c r="B173" s="75"/>
      <c r="C173" s="74"/>
      <c r="D173" s="18" t="s">
        <v>16</v>
      </c>
      <c r="E173" s="37">
        <f>SUM(E166:E172)</f>
        <v>6595.5999999999995</v>
      </c>
      <c r="F173" s="37">
        <f t="shared" ref="F173:I173" si="67">SUM(F166:F172)</f>
        <v>0</v>
      </c>
      <c r="G173" s="37">
        <f t="shared" si="67"/>
        <v>0</v>
      </c>
      <c r="H173" s="37">
        <f t="shared" si="67"/>
        <v>0</v>
      </c>
      <c r="I173" s="37">
        <f t="shared" si="67"/>
        <v>6595.5999999999995</v>
      </c>
      <c r="J173" s="38">
        <f>SUM(J166:J172)</f>
        <v>0</v>
      </c>
    </row>
    <row r="174" spans="2:10">
      <c r="B174" s="70" t="s">
        <v>35</v>
      </c>
      <c r="C174" s="74" t="s">
        <v>25</v>
      </c>
      <c r="D174" s="2">
        <v>2022</v>
      </c>
      <c r="E174" s="21">
        <f>SUM(F174:J174)</f>
        <v>664</v>
      </c>
      <c r="F174" s="33"/>
      <c r="G174" s="33"/>
      <c r="H174" s="33"/>
      <c r="I174" s="33">
        <v>664</v>
      </c>
      <c r="J174" s="34"/>
    </row>
    <row r="175" spans="2:10">
      <c r="B175" s="71"/>
      <c r="C175" s="74"/>
      <c r="D175" s="3">
        <v>2023</v>
      </c>
      <c r="E175" s="24">
        <f>SUM(F175:J175)</f>
        <v>270</v>
      </c>
      <c r="F175" s="35"/>
      <c r="G175" s="35"/>
      <c r="H175" s="35"/>
      <c r="I175" s="35">
        <v>270</v>
      </c>
      <c r="J175" s="36"/>
    </row>
    <row r="176" spans="2:10">
      <c r="B176" s="71"/>
      <c r="C176" s="74"/>
      <c r="D176" s="48">
        <v>2024</v>
      </c>
      <c r="E176" s="24">
        <f>SUM(F176:J176)</f>
        <v>1280</v>
      </c>
      <c r="F176" s="49"/>
      <c r="G176" s="49"/>
      <c r="H176" s="49"/>
      <c r="I176" s="49">
        <v>1280</v>
      </c>
      <c r="J176" s="50"/>
    </row>
    <row r="177" spans="2:10">
      <c r="B177" s="71"/>
      <c r="C177" s="74"/>
      <c r="D177" s="48">
        <v>2025</v>
      </c>
      <c r="E177" s="55">
        <f t="shared" ref="E177" si="68">SUM(F177:J177)</f>
        <v>249.9</v>
      </c>
      <c r="F177" s="49"/>
      <c r="G177" s="49"/>
      <c r="H177" s="49"/>
      <c r="I177" s="49">
        <v>249.9</v>
      </c>
      <c r="J177" s="50"/>
    </row>
    <row r="178" spans="2:10">
      <c r="B178" s="71"/>
      <c r="C178" s="74"/>
      <c r="D178" s="48">
        <v>2026</v>
      </c>
      <c r="E178" s="56">
        <f>SUM(F178:J178)</f>
        <v>27700</v>
      </c>
      <c r="F178" s="49"/>
      <c r="G178" s="49"/>
      <c r="H178" s="49"/>
      <c r="I178" s="49">
        <v>27700</v>
      </c>
      <c r="J178" s="50"/>
    </row>
    <row r="179" spans="2:10">
      <c r="B179" s="71"/>
      <c r="C179" s="74"/>
      <c r="D179" s="48">
        <v>2027</v>
      </c>
      <c r="E179" s="56">
        <f>SUM(F179:J179)</f>
        <v>387.8</v>
      </c>
      <c r="F179" s="49"/>
      <c r="G179" s="49"/>
      <c r="H179" s="49"/>
      <c r="I179" s="49">
        <v>387.8</v>
      </c>
      <c r="J179" s="50"/>
    </row>
    <row r="180" spans="2:10">
      <c r="B180" s="71"/>
      <c r="C180" s="74"/>
      <c r="D180" s="4">
        <v>2028</v>
      </c>
      <c r="E180" s="51">
        <f>SUM(F180:J180)</f>
        <v>339.7</v>
      </c>
      <c r="F180" s="39"/>
      <c r="G180" s="39"/>
      <c r="H180" s="39"/>
      <c r="I180" s="39">
        <v>339.7</v>
      </c>
      <c r="J180" s="40"/>
    </row>
    <row r="181" spans="2:10">
      <c r="B181" s="75"/>
      <c r="C181" s="74"/>
      <c r="D181" s="18" t="s">
        <v>16</v>
      </c>
      <c r="E181" s="37">
        <f>SUM(E174:E180)</f>
        <v>30891.4</v>
      </c>
      <c r="F181" s="37">
        <f t="shared" ref="F181:I181" si="69">SUM(F174:F180)</f>
        <v>0</v>
      </c>
      <c r="G181" s="37">
        <f t="shared" si="69"/>
        <v>0</v>
      </c>
      <c r="H181" s="37">
        <f t="shared" si="69"/>
        <v>0</v>
      </c>
      <c r="I181" s="37">
        <f t="shared" si="69"/>
        <v>30891.4</v>
      </c>
      <c r="J181" s="38">
        <f>SUM(J174:J180)</f>
        <v>0</v>
      </c>
    </row>
    <row r="182" spans="2:10">
      <c r="B182" s="70" t="s">
        <v>22</v>
      </c>
      <c r="C182" s="74" t="s">
        <v>25</v>
      </c>
      <c r="D182" s="2">
        <v>2022</v>
      </c>
      <c r="E182" s="21">
        <f>SUM(F182:J182)</f>
        <v>210.67</v>
      </c>
      <c r="F182" s="33"/>
      <c r="G182" s="33">
        <v>200.14</v>
      </c>
      <c r="H182" s="33"/>
      <c r="I182" s="33">
        <v>10.53</v>
      </c>
      <c r="J182" s="34"/>
    </row>
    <row r="183" spans="2:10">
      <c r="B183" s="71"/>
      <c r="C183" s="74"/>
      <c r="D183" s="3">
        <v>2023</v>
      </c>
      <c r="E183" s="24">
        <f>SUM(F183:J183)</f>
        <v>0</v>
      </c>
      <c r="F183" s="35"/>
      <c r="G183" s="35"/>
      <c r="H183" s="35"/>
      <c r="I183" s="35"/>
      <c r="J183" s="36"/>
    </row>
    <row r="184" spans="2:10">
      <c r="B184" s="71"/>
      <c r="C184" s="74"/>
      <c r="D184" s="48">
        <v>2024</v>
      </c>
      <c r="E184" s="24">
        <f t="shared" ref="E184" si="70">SUM(F184:J184)</f>
        <v>0</v>
      </c>
      <c r="F184" s="49"/>
      <c r="G184" s="49"/>
      <c r="H184" s="49"/>
      <c r="I184" s="49"/>
      <c r="J184" s="50"/>
    </row>
    <row r="185" spans="2:10">
      <c r="B185" s="71"/>
      <c r="C185" s="72"/>
      <c r="D185" s="48">
        <v>2025</v>
      </c>
      <c r="E185" s="56">
        <f>SUM(F185:J185)</f>
        <v>0</v>
      </c>
      <c r="F185" s="49"/>
      <c r="G185" s="49"/>
      <c r="H185" s="49"/>
      <c r="I185" s="49"/>
      <c r="J185" s="50"/>
    </row>
    <row r="186" spans="2:10">
      <c r="B186" s="71"/>
      <c r="C186" s="72"/>
      <c r="D186" s="48">
        <v>2026</v>
      </c>
      <c r="E186" s="56">
        <f>SUM(F186:J186)</f>
        <v>0</v>
      </c>
      <c r="F186" s="49"/>
      <c r="G186" s="49"/>
      <c r="H186" s="49"/>
      <c r="I186" s="49"/>
      <c r="J186" s="50"/>
    </row>
    <row r="187" spans="2:10">
      <c r="B187" s="71"/>
      <c r="C187" s="72"/>
      <c r="D187" s="48">
        <v>2027</v>
      </c>
      <c r="E187" s="56">
        <f>SUM(F187:J187)</f>
        <v>0</v>
      </c>
      <c r="F187" s="49"/>
      <c r="G187" s="49"/>
      <c r="H187" s="49"/>
      <c r="I187" s="49"/>
      <c r="J187" s="50"/>
    </row>
    <row r="188" spans="2:10">
      <c r="B188" s="71"/>
      <c r="C188" s="72"/>
      <c r="D188" s="4">
        <v>2028</v>
      </c>
      <c r="E188" s="51">
        <f>SUM(F188:J188)</f>
        <v>0</v>
      </c>
      <c r="F188" s="39"/>
      <c r="G188" s="39"/>
      <c r="H188" s="39"/>
      <c r="I188" s="39"/>
      <c r="J188" s="40"/>
    </row>
    <row r="189" spans="2:10">
      <c r="B189" s="71"/>
      <c r="C189" s="72"/>
      <c r="D189" s="61" t="s">
        <v>16</v>
      </c>
      <c r="E189" s="62">
        <f>SUM(E182:E188)</f>
        <v>210.67</v>
      </c>
      <c r="F189" s="62">
        <f t="shared" ref="F189:I189" si="71">SUM(F182:F188)</f>
        <v>0</v>
      </c>
      <c r="G189" s="62">
        <f t="shared" si="71"/>
        <v>200.14</v>
      </c>
      <c r="H189" s="62">
        <f t="shared" si="71"/>
        <v>0</v>
      </c>
      <c r="I189" s="62">
        <f t="shared" si="71"/>
        <v>10.53</v>
      </c>
      <c r="J189" s="38">
        <f>SUM(J182:J188)</f>
        <v>0</v>
      </c>
    </row>
    <row r="190" spans="2:10">
      <c r="B190" s="70" t="s">
        <v>48</v>
      </c>
      <c r="C190" s="72" t="s">
        <v>25</v>
      </c>
      <c r="D190" s="60">
        <v>2025</v>
      </c>
      <c r="E190" s="21">
        <f>SUM(F190:J190)</f>
        <v>584</v>
      </c>
      <c r="F190" s="63"/>
      <c r="G190" s="63"/>
      <c r="H190" s="63">
        <v>537.20000000000005</v>
      </c>
      <c r="I190" s="63">
        <v>46.8</v>
      </c>
      <c r="J190" s="64"/>
    </row>
    <row r="191" spans="2:10">
      <c r="B191" s="71"/>
      <c r="C191" s="73"/>
      <c r="D191" s="48">
        <v>2026</v>
      </c>
      <c r="E191" s="56">
        <f>SUM(F191:J191)</f>
        <v>0</v>
      </c>
      <c r="F191" s="49"/>
      <c r="G191" s="49"/>
      <c r="H191" s="49"/>
      <c r="I191" s="49"/>
      <c r="J191" s="50"/>
    </row>
    <row r="192" spans="2:10">
      <c r="B192" s="71"/>
      <c r="C192" s="73"/>
      <c r="D192" s="48">
        <v>2027</v>
      </c>
      <c r="E192" s="56">
        <f>SUM(F192:J192)</f>
        <v>0</v>
      </c>
      <c r="F192" s="49"/>
      <c r="G192" s="49"/>
      <c r="H192" s="49"/>
      <c r="I192" s="49"/>
      <c r="J192" s="50"/>
    </row>
    <row r="193" spans="2:10">
      <c r="B193" s="71"/>
      <c r="C193" s="73"/>
      <c r="D193" s="4">
        <v>2028</v>
      </c>
      <c r="E193" s="51">
        <f>SUM(F193:J193)</f>
        <v>0</v>
      </c>
      <c r="F193" s="39"/>
      <c r="G193" s="39"/>
      <c r="H193" s="39"/>
      <c r="I193" s="39"/>
      <c r="J193" s="40"/>
    </row>
    <row r="194" spans="2:10">
      <c r="B194" s="71"/>
      <c r="C194" s="73"/>
      <c r="D194" s="61" t="s">
        <v>16</v>
      </c>
      <c r="E194" s="62">
        <f>SUM(E190:E193)</f>
        <v>584</v>
      </c>
      <c r="F194" s="62">
        <f t="shared" ref="F194:J194" si="72">SUM(F190:F193)</f>
        <v>0</v>
      </c>
      <c r="G194" s="62">
        <f t="shared" si="72"/>
        <v>0</v>
      </c>
      <c r="H194" s="62">
        <f t="shared" si="72"/>
        <v>537.20000000000005</v>
      </c>
      <c r="I194" s="62">
        <f t="shared" si="72"/>
        <v>46.8</v>
      </c>
      <c r="J194" s="66">
        <f t="shared" si="72"/>
        <v>0</v>
      </c>
    </row>
    <row r="195" spans="2:10">
      <c r="B195" s="70" t="s">
        <v>52</v>
      </c>
      <c r="C195" s="72" t="s">
        <v>25</v>
      </c>
      <c r="D195" s="65">
        <v>2025</v>
      </c>
      <c r="E195" s="21">
        <f>SUM(F195:J195)</f>
        <v>1696.8</v>
      </c>
      <c r="F195" s="63"/>
      <c r="G195" s="63"/>
      <c r="H195" s="63">
        <v>1534.2</v>
      </c>
      <c r="I195" s="63">
        <v>162.6</v>
      </c>
      <c r="J195" s="64"/>
    </row>
    <row r="196" spans="2:10">
      <c r="B196" s="71"/>
      <c r="C196" s="73"/>
      <c r="D196" s="48">
        <v>2026</v>
      </c>
      <c r="E196" s="56">
        <f>SUM(F196:J196)</f>
        <v>4247</v>
      </c>
      <c r="F196" s="49"/>
      <c r="G196" s="49"/>
      <c r="H196" s="49">
        <v>3864.6</v>
      </c>
      <c r="I196" s="49">
        <v>382.4</v>
      </c>
      <c r="J196" s="50"/>
    </row>
    <row r="197" spans="2:10">
      <c r="B197" s="71"/>
      <c r="C197" s="73"/>
      <c r="D197" s="48">
        <v>2027</v>
      </c>
      <c r="E197" s="56">
        <f>SUM(F197:J197)</f>
        <v>0</v>
      </c>
      <c r="F197" s="49"/>
      <c r="G197" s="49"/>
      <c r="H197" s="49"/>
      <c r="I197" s="49"/>
      <c r="J197" s="50"/>
    </row>
    <row r="198" spans="2:10">
      <c r="B198" s="71"/>
      <c r="C198" s="73"/>
      <c r="D198" s="4">
        <v>2028</v>
      </c>
      <c r="E198" s="51">
        <f>SUM(F198:J198)</f>
        <v>0</v>
      </c>
      <c r="F198" s="39"/>
      <c r="G198" s="39"/>
      <c r="H198" s="39"/>
      <c r="I198" s="39"/>
      <c r="J198" s="40"/>
    </row>
    <row r="199" spans="2:10">
      <c r="B199" s="71"/>
      <c r="C199" s="73"/>
      <c r="D199" s="61" t="s">
        <v>16</v>
      </c>
      <c r="E199" s="62">
        <f>SUM(E195:E198)</f>
        <v>5943.8</v>
      </c>
      <c r="F199" s="62">
        <f>SUM(F195:F198)</f>
        <v>0</v>
      </c>
      <c r="G199" s="62">
        <f t="shared" ref="G199:J199" si="73">SUM(G195:G198)</f>
        <v>0</v>
      </c>
      <c r="H199" s="62">
        <f>SUM(H195:H198)</f>
        <v>5398.8</v>
      </c>
      <c r="I199" s="62">
        <f t="shared" si="73"/>
        <v>545</v>
      </c>
      <c r="J199" s="66">
        <f t="shared" si="73"/>
        <v>0</v>
      </c>
    </row>
    <row r="200" spans="2:10">
      <c r="B200" s="70" t="s">
        <v>55</v>
      </c>
      <c r="C200" s="72" t="s">
        <v>25</v>
      </c>
      <c r="D200" s="69">
        <v>2026</v>
      </c>
      <c r="E200" s="21">
        <f>SUM(F200:J200)</f>
        <v>34504.5</v>
      </c>
      <c r="F200" s="63"/>
      <c r="G200" s="63"/>
      <c r="H200" s="63">
        <v>34504.5</v>
      </c>
      <c r="I200" s="63"/>
      <c r="J200" s="64"/>
    </row>
    <row r="201" spans="2:10">
      <c r="B201" s="71"/>
      <c r="C201" s="73"/>
      <c r="D201" s="48">
        <v>2027</v>
      </c>
      <c r="E201" s="56">
        <f>SUM(F201:J201)</f>
        <v>0</v>
      </c>
      <c r="F201" s="49"/>
      <c r="G201" s="49"/>
      <c r="H201" s="49"/>
      <c r="I201" s="49"/>
      <c r="J201" s="50"/>
    </row>
    <row r="202" spans="2:10">
      <c r="B202" s="71"/>
      <c r="C202" s="73"/>
      <c r="D202" s="4">
        <v>2028</v>
      </c>
      <c r="E202" s="51">
        <f>SUM(F202:J202)</f>
        <v>0</v>
      </c>
      <c r="F202" s="39"/>
      <c r="G202" s="39"/>
      <c r="H202" s="39"/>
      <c r="I202" s="39"/>
      <c r="J202" s="40"/>
    </row>
    <row r="203" spans="2:10" ht="19.5" thickBot="1">
      <c r="B203" s="88"/>
      <c r="C203" s="89"/>
      <c r="D203" s="44" t="s">
        <v>16</v>
      </c>
      <c r="E203" s="45">
        <f t="shared" ref="E203:J203" si="74">SUM(E200:E202)</f>
        <v>34504.5</v>
      </c>
      <c r="F203" s="45">
        <f t="shared" si="74"/>
        <v>0</v>
      </c>
      <c r="G203" s="45">
        <f t="shared" si="74"/>
        <v>0</v>
      </c>
      <c r="H203" s="45">
        <f t="shared" si="74"/>
        <v>34504.5</v>
      </c>
      <c r="I203" s="45">
        <f t="shared" si="74"/>
        <v>0</v>
      </c>
      <c r="J203" s="46">
        <f t="shared" si="74"/>
        <v>0</v>
      </c>
    </row>
  </sheetData>
  <mergeCells count="72">
    <mergeCell ref="B200:B203"/>
    <mergeCell ref="C200:C203"/>
    <mergeCell ref="B195:B199"/>
    <mergeCell ref="C195:C199"/>
    <mergeCell ref="B40:B43"/>
    <mergeCell ref="C40:C43"/>
    <mergeCell ref="B81:B88"/>
    <mergeCell ref="C81:C88"/>
    <mergeCell ref="B73:B80"/>
    <mergeCell ref="C73:C80"/>
    <mergeCell ref="B68:B72"/>
    <mergeCell ref="C68:C72"/>
    <mergeCell ref="B174:B181"/>
    <mergeCell ref="C174:C181"/>
    <mergeCell ref="B89:B92"/>
    <mergeCell ref="C89:C92"/>
    <mergeCell ref="I1:J1"/>
    <mergeCell ref="I2:J2"/>
    <mergeCell ref="B3:J3"/>
    <mergeCell ref="B4:J4"/>
    <mergeCell ref="B6:B7"/>
    <mergeCell ref="C6:C7"/>
    <mergeCell ref="D6:D7"/>
    <mergeCell ref="E6:J6"/>
    <mergeCell ref="B62:B67"/>
    <mergeCell ref="C62:C67"/>
    <mergeCell ref="B30:J30"/>
    <mergeCell ref="B31:B35"/>
    <mergeCell ref="C31:C35"/>
    <mergeCell ref="B36:B39"/>
    <mergeCell ref="C36:C39"/>
    <mergeCell ref="B9:B16"/>
    <mergeCell ref="C9:C16"/>
    <mergeCell ref="B53:J53"/>
    <mergeCell ref="B54:B61"/>
    <mergeCell ref="C54:C61"/>
    <mergeCell ref="B17:J17"/>
    <mergeCell ref="B22:B25"/>
    <mergeCell ref="C22:C25"/>
    <mergeCell ref="C45:C52"/>
    <mergeCell ref="B18:B21"/>
    <mergeCell ref="C18:C21"/>
    <mergeCell ref="B45:B52"/>
    <mergeCell ref="B26:B29"/>
    <mergeCell ref="C26:C29"/>
    <mergeCell ref="B44:J44"/>
    <mergeCell ref="B93:B96"/>
    <mergeCell ref="C93:C96"/>
    <mergeCell ref="B110:B117"/>
    <mergeCell ref="C110:C117"/>
    <mergeCell ref="B118:B125"/>
    <mergeCell ref="C118:C125"/>
    <mergeCell ref="B103:B109"/>
    <mergeCell ref="C103:C109"/>
    <mergeCell ref="B97:B102"/>
    <mergeCell ref="C97:C102"/>
    <mergeCell ref="B190:B194"/>
    <mergeCell ref="C190:C194"/>
    <mergeCell ref="C126:C133"/>
    <mergeCell ref="B126:B133"/>
    <mergeCell ref="B134:B141"/>
    <mergeCell ref="C134:C141"/>
    <mergeCell ref="B182:B189"/>
    <mergeCell ref="C182:C189"/>
    <mergeCell ref="B142:B149"/>
    <mergeCell ref="C142:C149"/>
    <mergeCell ref="B150:B157"/>
    <mergeCell ref="C150:C157"/>
    <mergeCell ref="B158:B165"/>
    <mergeCell ref="C158:C165"/>
    <mergeCell ref="B166:B173"/>
    <mergeCell ref="C166:C173"/>
  </mergeCells>
  <printOptions horizontalCentered="1"/>
  <pageMargins left="0" right="0" top="0" bottom="0" header="0" footer="0"/>
  <pageSetup paperSize="9" scale="57" fitToHeight="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STV</dc:creator>
  <cp:lastModifiedBy>FedorovaYN</cp:lastModifiedBy>
  <cp:lastPrinted>2026-06-21T07:17:25Z</cp:lastPrinted>
  <dcterms:created xsi:type="dcterms:W3CDTF">2021-11-01T10:33:17Z</dcterms:created>
  <dcterms:modified xsi:type="dcterms:W3CDTF">2026-06-21T07:18:02Z</dcterms:modified>
</cp:coreProperties>
</file>