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rigorevaES\Desktop\МУН.ПРОГРАММЫ\Актуальная версия (район)2026\"/>
    </mc:Choice>
  </mc:AlternateContent>
  <bookViews>
    <workbookView xWindow="0" yWindow="0" windowWidth="24240" windowHeight="11730" tabRatio="793" activeTab="1"/>
  </bookViews>
  <sheets>
    <sheet name="Приложение 2" sheetId="14" r:id="rId1"/>
    <sheet name="Приложение 3 " sheetId="13" r:id="rId2"/>
  </sheets>
  <definedNames>
    <definedName name="sub_15001" localSheetId="1">'Приложение 3 '!#REF!</definedName>
    <definedName name="_xlnm.Print_Titles" localSheetId="1">'Приложение 3 '!$8:$10</definedName>
  </definedNames>
  <calcPr calcId="162913" refMode="R1C1"/>
</workbook>
</file>

<file path=xl/calcChain.xml><?xml version="1.0" encoding="utf-8"?>
<calcChain xmlns="http://schemas.openxmlformats.org/spreadsheetml/2006/main">
  <c r="H18" i="13" l="1"/>
  <c r="G18" i="13"/>
  <c r="E18" i="13"/>
  <c r="F49" i="13"/>
  <c r="F52" i="13" s="1"/>
  <c r="G16" i="13"/>
  <c r="E52" i="13"/>
  <c r="F51" i="13"/>
  <c r="F50" i="13"/>
  <c r="E64" i="13"/>
  <c r="F64" i="13"/>
  <c r="D63" i="13"/>
  <c r="D73" i="13"/>
  <c r="H98" i="13"/>
  <c r="F16" i="13" l="1"/>
  <c r="D45" i="13"/>
  <c r="D44" i="13"/>
  <c r="F17" i="13"/>
  <c r="G17" i="13"/>
  <c r="G14" i="13"/>
  <c r="F14" i="13"/>
  <c r="H14" i="13"/>
  <c r="D56" i="13"/>
  <c r="D62" i="13"/>
  <c r="F73" i="13"/>
  <c r="G72" i="13"/>
  <c r="G69" i="13"/>
  <c r="D50" i="13" l="1"/>
  <c r="G81" i="13"/>
  <c r="G80" i="13"/>
  <c r="G79" i="13"/>
  <c r="D80" i="13"/>
  <c r="D88" i="13"/>
  <c r="D96" i="13"/>
  <c r="F107" i="13"/>
  <c r="F106" i="13"/>
  <c r="F105" i="13"/>
  <c r="D119" i="13"/>
  <c r="D105" i="13"/>
  <c r="G127" i="13"/>
  <c r="G126" i="13"/>
  <c r="D132" i="13"/>
  <c r="D126" i="13"/>
  <c r="I134" i="13"/>
  <c r="H134" i="13"/>
  <c r="G134" i="13"/>
  <c r="F134" i="13"/>
  <c r="E134" i="13"/>
  <c r="D133" i="13"/>
  <c r="D130" i="13"/>
  <c r="D129" i="13"/>
  <c r="D127" i="13"/>
  <c r="I125" i="13"/>
  <c r="H125" i="13"/>
  <c r="G125" i="13"/>
  <c r="F125" i="13"/>
  <c r="F128" i="13" s="1"/>
  <c r="E125" i="13"/>
  <c r="I124" i="13"/>
  <c r="H124" i="13"/>
  <c r="G124" i="13"/>
  <c r="F124" i="13"/>
  <c r="E124" i="13"/>
  <c r="I123" i="13"/>
  <c r="H123" i="13"/>
  <c r="E123" i="13"/>
  <c r="D123" i="13" s="1"/>
  <c r="I121" i="13"/>
  <c r="H121" i="13"/>
  <c r="G121" i="13"/>
  <c r="F121" i="13"/>
  <c r="E121" i="13"/>
  <c r="D120" i="13"/>
  <c r="D118" i="13"/>
  <c r="D117" i="13"/>
  <c r="D116" i="13"/>
  <c r="D115" i="13"/>
  <c r="D114" i="13"/>
  <c r="I113" i="13"/>
  <c r="H113" i="13"/>
  <c r="G113" i="13"/>
  <c r="F113" i="13"/>
  <c r="E113" i="13"/>
  <c r="D110" i="13"/>
  <c r="D109" i="13"/>
  <c r="D108" i="13"/>
  <c r="D106" i="13"/>
  <c r="I104" i="13"/>
  <c r="H104" i="13"/>
  <c r="H70" i="13" s="1"/>
  <c r="G104" i="13"/>
  <c r="F104" i="13"/>
  <c r="E104" i="13"/>
  <c r="I103" i="13"/>
  <c r="H103" i="13"/>
  <c r="H69" i="13" s="1"/>
  <c r="G103" i="13"/>
  <c r="D103" i="13"/>
  <c r="I102" i="13"/>
  <c r="H102" i="13"/>
  <c r="G102" i="13"/>
  <c r="F102" i="13"/>
  <c r="E102" i="13"/>
  <c r="I101" i="13"/>
  <c r="H101" i="13"/>
  <c r="G101" i="13"/>
  <c r="F101" i="13"/>
  <c r="E101" i="13"/>
  <c r="I100" i="13"/>
  <c r="H100" i="13"/>
  <c r="D100" i="13" s="1"/>
  <c r="G100" i="13"/>
  <c r="F100" i="13"/>
  <c r="E100" i="13"/>
  <c r="I98" i="13"/>
  <c r="G98" i="13"/>
  <c r="F98" i="13"/>
  <c r="E98" i="13"/>
  <c r="D97" i="13"/>
  <c r="D95" i="13"/>
  <c r="D94" i="13"/>
  <c r="D93" i="13"/>
  <c r="D92" i="13"/>
  <c r="D91" i="13"/>
  <c r="I90" i="13"/>
  <c r="H90" i="13"/>
  <c r="G90" i="13"/>
  <c r="F90" i="13"/>
  <c r="D89" i="13"/>
  <c r="D87" i="13"/>
  <c r="D86" i="13"/>
  <c r="D85" i="13"/>
  <c r="D84" i="13"/>
  <c r="D83" i="13"/>
  <c r="D81" i="13"/>
  <c r="I79" i="13"/>
  <c r="F79" i="13"/>
  <c r="E79" i="13"/>
  <c r="I78" i="13"/>
  <c r="G78" i="13"/>
  <c r="F78" i="13"/>
  <c r="F69" i="13" s="1"/>
  <c r="E78" i="13"/>
  <c r="I77" i="13"/>
  <c r="H77" i="13"/>
  <c r="F77" i="13"/>
  <c r="E77" i="13"/>
  <c r="I76" i="13"/>
  <c r="H76" i="13"/>
  <c r="G76" i="13"/>
  <c r="F76" i="13"/>
  <c r="E76" i="13"/>
  <c r="I75" i="13"/>
  <c r="H75" i="13"/>
  <c r="G75" i="13"/>
  <c r="F75" i="13"/>
  <c r="E75" i="13"/>
  <c r="D72" i="13"/>
  <c r="I64" i="13"/>
  <c r="H64" i="13"/>
  <c r="G64" i="13"/>
  <c r="D61" i="13"/>
  <c r="D64" i="13" s="1"/>
  <c r="D60" i="13"/>
  <c r="D59" i="13"/>
  <c r="I58" i="13"/>
  <c r="H58" i="13"/>
  <c r="G58" i="13"/>
  <c r="F58" i="13"/>
  <c r="D57" i="13"/>
  <c r="D55" i="13"/>
  <c r="D54" i="13"/>
  <c r="D53" i="13"/>
  <c r="D51" i="13"/>
  <c r="I49" i="13"/>
  <c r="I43" i="13" s="1"/>
  <c r="H49" i="13"/>
  <c r="H43" i="13" s="1"/>
  <c r="G49" i="13"/>
  <c r="G43" i="13" s="1"/>
  <c r="E49" i="13"/>
  <c r="E15" i="13" s="1"/>
  <c r="I48" i="13"/>
  <c r="I42" i="13" s="1"/>
  <c r="H48" i="13"/>
  <c r="H42" i="13" s="1"/>
  <c r="G48" i="13"/>
  <c r="G42" i="13" s="1"/>
  <c r="F48" i="13"/>
  <c r="F42" i="13" s="1"/>
  <c r="E48" i="13"/>
  <c r="E42" i="13" s="1"/>
  <c r="I47" i="13"/>
  <c r="I41" i="13" s="1"/>
  <c r="H47" i="13"/>
  <c r="H41" i="13" s="1"/>
  <c r="G47" i="13"/>
  <c r="G41" i="13" s="1"/>
  <c r="F47" i="13"/>
  <c r="E47" i="13"/>
  <c r="E41" i="13" s="1"/>
  <c r="I40" i="13"/>
  <c r="H40" i="13"/>
  <c r="G40" i="13"/>
  <c r="F40" i="13"/>
  <c r="E40" i="13"/>
  <c r="D39" i="13"/>
  <c r="D40" i="13" s="1"/>
  <c r="D38" i="13"/>
  <c r="I37" i="13"/>
  <c r="H37" i="13"/>
  <c r="G37" i="13"/>
  <c r="F37" i="13"/>
  <c r="D36" i="13"/>
  <c r="D35" i="13"/>
  <c r="I34" i="13"/>
  <c r="H34" i="13"/>
  <c r="G34" i="13"/>
  <c r="F34" i="13"/>
  <c r="D33" i="13"/>
  <c r="E32" i="13"/>
  <c r="D32" i="13" s="1"/>
  <c r="D34" i="13" s="1"/>
  <c r="I27" i="13"/>
  <c r="I24" i="13" s="1"/>
  <c r="I21" i="13" s="1"/>
  <c r="H27" i="13"/>
  <c r="H24" i="13" s="1"/>
  <c r="H21" i="13" s="1"/>
  <c r="G27" i="13"/>
  <c r="F27" i="13"/>
  <c r="F24" i="13" s="1"/>
  <c r="E27" i="13"/>
  <c r="E24" i="13" s="1"/>
  <c r="E21" i="13" s="1"/>
  <c r="I26" i="13"/>
  <c r="I23" i="13" s="1"/>
  <c r="I20" i="13" s="1"/>
  <c r="H26" i="13"/>
  <c r="H23" i="13" s="1"/>
  <c r="H20" i="13" s="1"/>
  <c r="G26" i="13"/>
  <c r="G23" i="13" s="1"/>
  <c r="F26" i="13"/>
  <c r="D17" i="13"/>
  <c r="F43" i="13" l="1"/>
  <c r="F15" i="13"/>
  <c r="F18" i="13" s="1"/>
  <c r="H73" i="13"/>
  <c r="H15" i="13"/>
  <c r="D16" i="13"/>
  <c r="G71" i="13"/>
  <c r="D71" i="13" s="1"/>
  <c r="G128" i="13"/>
  <c r="G15" i="13"/>
  <c r="G70" i="13"/>
  <c r="G73" i="13" s="1"/>
  <c r="D49" i="13"/>
  <c r="D52" i="13" s="1"/>
  <c r="D77" i="13"/>
  <c r="I68" i="13"/>
  <c r="H68" i="13"/>
  <c r="D134" i="13"/>
  <c r="D125" i="13"/>
  <c r="D104" i="13"/>
  <c r="I66" i="13"/>
  <c r="I11" i="13" s="1"/>
  <c r="I70" i="13"/>
  <c r="E34" i="13"/>
  <c r="E70" i="13"/>
  <c r="D58" i="13"/>
  <c r="E26" i="13"/>
  <c r="D26" i="13" s="1"/>
  <c r="D37" i="13"/>
  <c r="D79" i="13"/>
  <c r="D102" i="13"/>
  <c r="H128" i="13"/>
  <c r="E66" i="13"/>
  <c r="E67" i="13"/>
  <c r="E12" i="13" s="1"/>
  <c r="I128" i="13"/>
  <c r="D78" i="13"/>
  <c r="J73" i="13" s="1"/>
  <c r="E68" i="13"/>
  <c r="G28" i="13"/>
  <c r="E43" i="13"/>
  <c r="D43" i="13" s="1"/>
  <c r="F68" i="13"/>
  <c r="D68" i="13" s="1"/>
  <c r="E13" i="13"/>
  <c r="D101" i="13"/>
  <c r="D76" i="13"/>
  <c r="H107" i="13"/>
  <c r="G67" i="13"/>
  <c r="D98" i="13"/>
  <c r="I107" i="13"/>
  <c r="D47" i="13"/>
  <c r="H67" i="13"/>
  <c r="H12" i="13" s="1"/>
  <c r="D113" i="13"/>
  <c r="I52" i="13"/>
  <c r="I67" i="13"/>
  <c r="I14" i="13" s="1"/>
  <c r="D90" i="13"/>
  <c r="F28" i="13"/>
  <c r="D75" i="13"/>
  <c r="I15" i="13"/>
  <c r="G82" i="13"/>
  <c r="I69" i="13"/>
  <c r="D121" i="13"/>
  <c r="H82" i="13"/>
  <c r="D42" i="13"/>
  <c r="H46" i="13"/>
  <c r="H13" i="13"/>
  <c r="I46" i="13"/>
  <c r="F21" i="13"/>
  <c r="G13" i="13"/>
  <c r="G46" i="13"/>
  <c r="G20" i="13"/>
  <c r="E128" i="13"/>
  <c r="F67" i="13"/>
  <c r="F70" i="13"/>
  <c r="D124" i="13"/>
  <c r="D128" i="13" s="1"/>
  <c r="D27" i="13"/>
  <c r="D48" i="13"/>
  <c r="G52" i="13"/>
  <c r="H52" i="13"/>
  <c r="E107" i="13"/>
  <c r="G24" i="13"/>
  <c r="G21" i="13" s="1"/>
  <c r="G107" i="13"/>
  <c r="F41" i="13"/>
  <c r="E82" i="13"/>
  <c r="E90" i="13" s="1"/>
  <c r="F66" i="13"/>
  <c r="G66" i="13"/>
  <c r="F23" i="13"/>
  <c r="E69" i="13"/>
  <c r="D69" i="13" s="1"/>
  <c r="F82" i="13"/>
  <c r="H66" i="13"/>
  <c r="I13" i="13" l="1"/>
  <c r="D107" i="13"/>
  <c r="D66" i="13"/>
  <c r="G12" i="13"/>
  <c r="E28" i="13"/>
  <c r="E23" i="13"/>
  <c r="E20" i="13" s="1"/>
  <c r="D28" i="13"/>
  <c r="E46" i="13"/>
  <c r="I73" i="13"/>
  <c r="I12" i="13"/>
  <c r="D82" i="13"/>
  <c r="D24" i="13"/>
  <c r="D67" i="13"/>
  <c r="G25" i="13"/>
  <c r="G22" i="13"/>
  <c r="G11" i="13"/>
  <c r="D41" i="13"/>
  <c r="D46" i="13" s="1"/>
  <c r="F46" i="13"/>
  <c r="F13" i="13"/>
  <c r="D14" i="13"/>
  <c r="F25" i="13"/>
  <c r="F20" i="13"/>
  <c r="D23" i="13"/>
  <c r="D70" i="13"/>
  <c r="D15" i="13"/>
  <c r="D18" i="13" s="1"/>
  <c r="D21" i="13"/>
  <c r="F12" i="13"/>
  <c r="D12" i="13" s="1"/>
  <c r="E73" i="13"/>
  <c r="H11" i="13"/>
  <c r="D13" i="13" l="1"/>
  <c r="E25" i="13"/>
  <c r="E22" i="13"/>
  <c r="E11" i="13"/>
  <c r="D25" i="13"/>
  <c r="F22" i="13"/>
  <c r="F11" i="13"/>
  <c r="D20" i="13"/>
  <c r="D22" i="13" s="1"/>
  <c r="D11" i="13" l="1"/>
</calcChain>
</file>

<file path=xl/sharedStrings.xml><?xml version="1.0" encoding="utf-8"?>
<sst xmlns="http://schemas.openxmlformats.org/spreadsheetml/2006/main" count="211" uniqueCount="63">
  <si>
    <t>Всего</t>
  </si>
  <si>
    <t>Годы реализации</t>
  </si>
  <si>
    <t>Оценка расходов (тыс. руб. )</t>
  </si>
  <si>
    <t>Федеральный бюджет</t>
  </si>
  <si>
    <t>Областной бюджет</t>
  </si>
  <si>
    <t>Бюджет поселений</t>
  </si>
  <si>
    <t>ИТОГО</t>
  </si>
  <si>
    <t>Наименование муниципальной программы/структурного элемента/направления расходования средств</t>
  </si>
  <si>
    <t>Бюджет муници- пального района</t>
  </si>
  <si>
    <t>Иные источники</t>
  </si>
  <si>
    <t>Ответственный исполнитель, участник, соисполнитель</t>
  </si>
  <si>
    <t>тыс.руб.</t>
  </si>
  <si>
    <t>План реализации муниципальной программы</t>
  </si>
  <si>
    <t>Обеспечение деятельности (услуги, работы) муниципальных учреждений</t>
  </si>
  <si>
    <t>«Обеспечение качественным жильем граждан на территории Кингисеппского муниципального района»</t>
  </si>
  <si>
    <t>МКУ "Кингисеппский жилищный центр"</t>
  </si>
  <si>
    <t>Муниципальная программа муниципального образования "Кингисеппский муниципальный район" "Обеспечение качественным жильем граждан на территории Кингисеппского муниципального района"</t>
  </si>
  <si>
    <t>Осуществление переданных полномочий по решению вопросов местного значения,связанных с исполнением частичных функций по ст.51 ЖК РФ</t>
  </si>
  <si>
    <t xml:space="preserve">Комплекс процессных мероприятий </t>
  </si>
  <si>
    <t>КУМИ</t>
  </si>
  <si>
    <t>Проектная часть</t>
  </si>
  <si>
    <t>Приобретение жилья для специалистов бюджетной сферы Кингисеппского района</t>
  </si>
  <si>
    <t>Предоставление жилых помещений детям-сиротам и детям, оставшихся без попечения родителей, лицам из их числа по договорам найма специализированных жилых помещений</t>
  </si>
  <si>
    <t>Федеральные проекты, входящие в состав национальных проектов до 31.12.2023 г.</t>
  </si>
  <si>
    <t>Федеральный проект "Жилье" до 31.12.2023 г.</t>
  </si>
  <si>
    <t>Мероприятия, направленные на достижение целей проектов до 31.12.2023 г.</t>
  </si>
  <si>
    <t>Отраслевой проект "Улучшение жилищных условий и обеспечение жильем отдельных категорий граждан" с 01.01.2024 г.</t>
  </si>
  <si>
    <t>Отраслевые проекты с 01.01.2024 г.</t>
  </si>
  <si>
    <t>Комплекс процессных мероприятий "Обеспечение условий реализации программы"</t>
  </si>
  <si>
    <t>Комплекс процессных мероприятий "Улучшение жилищных условий отдельных категорий граждан"</t>
  </si>
  <si>
    <t>Комплекс процессных мероприятий "Обеспечение специалистов бюджетной сферы Кингисеппского района жилыми помещениями специализированного жилищного фонда коммерческого использования"</t>
  </si>
  <si>
    <t>к муниципальной программе</t>
  </si>
  <si>
    <t>Приложение № 3</t>
  </si>
  <si>
    <t>Осуществление полномочий по обеспечению жильем отдельных категорий граждан, установленных Федеральным законом от 12 января 1995 года N 5-ФЗ "О ветеранах", в соответствии с Указом Президента Российской Федерации от 7 мая 2008 года N 714 "Об обеспечении жильем ветеранов Великой Отечественной войны 1941-1945 годов"</t>
  </si>
  <si>
    <t>Приложение № 2</t>
  </si>
  <si>
    <t>Осуществление переданных государственных полномочий по предоставлению дополнительных мер социальной поддержки, установленных областным законом от 13 октября 2014 года № 62-оз "О предоставлении отдельным категориям граждан дополнительных мер социальной поддержки в виде единовременной денежной выплаты на проведение капитального ремонта жилого дома и единовременной денежной выплаты на проведение текущего ремонта квартиры"</t>
  </si>
  <si>
    <t>Приложение № 1</t>
  </si>
  <si>
    <t>к постановлению администрации МО "Кингисеппский муниципальный район" №_________от _________</t>
  </si>
  <si>
    <t>Сведения о показателях (индикаторах )муниципальной программы</t>
  </si>
  <si>
    <r>
      <t xml:space="preserve"> </t>
    </r>
    <r>
      <rPr>
        <b/>
        <u/>
        <sz val="13"/>
        <rFont val="Times New Roman"/>
        <family val="1"/>
        <charset val="204"/>
      </rPr>
      <t>"Обеспечение качественным жильем граждан на территории Кингисеппского муниципального района"</t>
    </r>
  </si>
  <si>
    <t>Задачи, направленные на достижение цели</t>
  </si>
  <si>
    <t>Количественные и/или качественные целевые показатели, характеризующие достижение целей и решение задач</t>
  </si>
  <si>
    <t xml:space="preserve">Год реализации </t>
  </si>
  <si>
    <t>Единица изм.</t>
  </si>
  <si>
    <t>Базовое значение показателя (показатель 2021 года)</t>
  </si>
  <si>
    <t>Планируемое значение показателя</t>
  </si>
  <si>
    <r>
      <rPr>
        <u/>
        <sz val="13"/>
        <rFont val="Times New Roman"/>
        <family val="1"/>
        <charset val="204"/>
      </rPr>
      <t>Задача 1.</t>
    </r>
    <r>
      <rPr>
        <sz val="13"/>
        <rFont val="Times New Roman"/>
        <family val="1"/>
        <charset val="204"/>
      </rPr>
      <t xml:space="preserve"> Предоставление жилых помещений по договорам найма, либо в собственность,  предоставление единовременной денежной выплаты на приобретение жилого помещения ветеранам ВОВ или на проведение капитального ремонта индивидуальных жилых домов ветеранам ВОВ.</t>
    </r>
  </si>
  <si>
    <r>
      <rPr>
        <u/>
        <sz val="12"/>
        <rFont val="Times New Roman"/>
        <family val="1"/>
        <charset val="204"/>
      </rPr>
      <t xml:space="preserve"> Показатель 1.</t>
    </r>
    <r>
      <rPr>
        <sz val="12"/>
        <rFont val="Times New Roman"/>
        <family val="1"/>
        <charset val="204"/>
      </rPr>
      <t xml:space="preserve"> Осуществление переданных государственных полномочий по предоствлению единовременной денежной выплаты на проведение капитального ремонта жилых домов в соответствии с областным законом от 12 октября 2014 года № 62-оз "Опредоставлении отдельным категориям граждан единовременной денежной выплаты на проведение капитального ремонта жилых домов"</t>
    </r>
  </si>
  <si>
    <t>шт.</t>
  </si>
  <si>
    <t>х</t>
  </si>
  <si>
    <r>
      <rPr>
        <u/>
        <sz val="13"/>
        <rFont val="Times New Roman"/>
        <family val="1"/>
        <charset val="204"/>
      </rPr>
      <t>Задача 2.</t>
    </r>
    <r>
      <rPr>
        <sz val="13"/>
        <rFont val="Times New Roman"/>
        <family val="1"/>
        <charset val="204"/>
      </rPr>
      <t xml:space="preserve"> Обеспечение качественным жильем детей-сирот и детей, оставшихся без попечения родителей.</t>
    </r>
  </si>
  <si>
    <r>
      <rPr>
        <u/>
        <sz val="12"/>
        <rFont val="Times New Roman"/>
        <family val="1"/>
        <charset val="204"/>
      </rPr>
      <t>Показатель 1.</t>
    </r>
    <r>
      <rPr>
        <sz val="12"/>
        <rFont val="Times New Roman"/>
        <family val="1"/>
        <charset val="204"/>
      </rPr>
      <t xml:space="preserve">Количество детей-сирот и детей, оставшихся без попечения родителей, нуждающихся в улучшении жилищных условий                                                                                  </t>
    </r>
  </si>
  <si>
    <t>человек</t>
  </si>
  <si>
    <r>
      <rPr>
        <u/>
        <sz val="12"/>
        <rFont val="Times New Roman"/>
        <family val="1"/>
        <charset val="204"/>
      </rPr>
      <t>Показатель 2</t>
    </r>
    <r>
      <rPr>
        <sz val="12"/>
        <rFont val="Times New Roman"/>
        <family val="1"/>
        <charset val="204"/>
      </rPr>
      <t xml:space="preserve"> . Количество проведенных аукционов в форме электронных торгов по приобретению жилых помещений                                                                                            </t>
    </r>
  </si>
  <si>
    <r>
      <rPr>
        <u/>
        <sz val="12"/>
        <rFont val="Times New Roman"/>
        <family val="1"/>
        <charset val="204"/>
      </rPr>
      <t>Показатель 3.</t>
    </r>
    <r>
      <rPr>
        <sz val="12"/>
        <rFont val="Times New Roman"/>
        <family val="1"/>
        <charset val="204"/>
      </rPr>
      <t xml:space="preserve"> Количество приобретенных жилых помещений</t>
    </r>
  </si>
  <si>
    <r>
      <rPr>
        <u/>
        <sz val="12"/>
        <rFont val="Times New Roman"/>
        <family val="1"/>
        <charset val="204"/>
      </rPr>
      <t>Показатель 4.</t>
    </r>
    <r>
      <rPr>
        <sz val="12"/>
        <rFont val="Times New Roman"/>
        <family val="1"/>
        <charset val="204"/>
      </rPr>
      <t xml:space="preserve"> Количество жилых помещений, переведенных в жилые помещения специализированного жилого фонда</t>
    </r>
  </si>
  <si>
    <r>
      <rPr>
        <u/>
        <sz val="12"/>
        <rFont val="Times New Roman"/>
        <family val="1"/>
        <charset val="204"/>
      </rPr>
      <t>Показатель 5.</t>
    </r>
    <r>
      <rPr>
        <sz val="12"/>
        <rFont val="Times New Roman"/>
        <family val="1"/>
        <charset val="204"/>
      </rPr>
      <t xml:space="preserve"> Количество предоставленных жилых помещений по договорам найма специализированных жилых помещений</t>
    </r>
  </si>
  <si>
    <t>Задача 3. Обеспечение жильем специалистов бюджетной сферы Кингисеппского района.</t>
  </si>
  <si>
    <r>
      <rPr>
        <u/>
        <sz val="12"/>
        <rFont val="Times New Roman"/>
        <family val="1"/>
        <charset val="204"/>
      </rPr>
      <t xml:space="preserve">Показатель 1. </t>
    </r>
    <r>
      <rPr>
        <sz val="12"/>
        <rFont val="Times New Roman"/>
        <family val="1"/>
        <charset val="204"/>
      </rPr>
      <t xml:space="preserve">Количество специалистов бюджетной сферы Кингисеппского района обеспеченные жильем                                                                                 </t>
    </r>
  </si>
  <si>
    <r>
      <rPr>
        <u/>
        <sz val="13"/>
        <rFont val="Times New Roman"/>
        <family val="1"/>
        <charset val="204"/>
      </rPr>
      <t>Задача 4.</t>
    </r>
    <r>
      <rPr>
        <sz val="13"/>
        <rFont val="Times New Roman"/>
        <family val="1"/>
        <charset val="204"/>
      </rPr>
      <t xml:space="preserve"> Обеспечение эффективного управления Программой, разработка и подготовка нормативно-правовой базы для финансового обеспечения мероприятий  программы.</t>
    </r>
  </si>
  <si>
    <r>
      <rPr>
        <u/>
        <sz val="12"/>
        <rFont val="Times New Roman"/>
        <family val="1"/>
        <charset val="204"/>
      </rPr>
      <t>Показатель 1</t>
    </r>
    <r>
      <rPr>
        <sz val="12"/>
        <rFont val="Times New Roman"/>
        <family val="1"/>
        <charset val="204"/>
      </rPr>
      <t>. Обеспечение деятельности муниципальных учреждений</t>
    </r>
  </si>
  <si>
    <t>процент</t>
  </si>
  <si>
    <t>к постановлению администрации МО "Кингисеппский муниципальный район" №3043 от 30.07.2026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</si>
</sst>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\ _₽_-;\-* #,##0.00\ _₽_-;_-* &quot;-&quot;??\ _₽_-;_-@_-"/>
    <numFmt numFmtId="164" formatCode="_-* #,##0.00_р_._-;\-* #,##0.00_р_._-;_-* &quot;-&quot;??_р_._-;_-@_-"/>
    <numFmt numFmtId="165" formatCode="_-* #,##0.0_р_._-;\-* #,##0.0_р_._-;_-* &quot;-&quot;??_р_._-;_-@_-"/>
    <numFmt numFmtId="166" formatCode="#,##0.0\ _₽"/>
    <numFmt numFmtId="167" formatCode="#,##0.0\ _₽;\-#,##0.0\ _₽"/>
    <numFmt numFmtId="168" formatCode="#,##0\ _₽"/>
  </numFmts>
  <fonts count="22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u/>
      <sz val="10"/>
      <color indexed="12"/>
      <name val="Arial Cyr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 Cyr"/>
      <charset val="204"/>
    </font>
    <font>
      <sz val="14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color indexed="63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sz val="14"/>
      <color indexed="63"/>
      <name val="Times New Roman"/>
      <family val="1"/>
      <charset val="204"/>
    </font>
    <font>
      <b/>
      <sz val="13"/>
      <name val="Times New Roman"/>
      <family val="1"/>
      <charset val="204"/>
    </font>
    <font>
      <b/>
      <u/>
      <sz val="13"/>
      <name val="Times New Roman"/>
      <family val="1"/>
      <charset val="204"/>
    </font>
    <font>
      <sz val="13"/>
      <name val="Times New Roman"/>
      <family val="1"/>
      <charset val="204"/>
    </font>
    <font>
      <u/>
      <sz val="13"/>
      <name val="Times New Roman"/>
      <family val="1"/>
      <charset val="204"/>
    </font>
    <font>
      <u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" fillId="0" borderId="0"/>
  </cellStyleXfs>
  <cellXfs count="120">
    <xf numFmtId="0" fontId="0" fillId="0" borderId="0" xfId="0"/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 applyAlignment="1"/>
    <xf numFmtId="0" fontId="5" fillId="0" borderId="0" xfId="0" applyFont="1" applyFill="1" applyAlignment="1">
      <alignment horizontal="center"/>
    </xf>
    <xf numFmtId="0" fontId="7" fillId="0" borderId="0" xfId="0" applyFont="1" applyFill="1" applyBorder="1"/>
    <xf numFmtId="0" fontId="2" fillId="0" borderId="1" xfId="0" applyFont="1" applyFill="1" applyBorder="1" applyAlignment="1">
      <alignment horizontal="center" vertical="top" wrapText="1"/>
    </xf>
    <xf numFmtId="0" fontId="5" fillId="0" borderId="0" xfId="0" applyFont="1" applyFill="1"/>
    <xf numFmtId="0" fontId="5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horizontal="center"/>
    </xf>
    <xf numFmtId="166" fontId="4" fillId="0" borderId="1" xfId="5" applyNumberFormat="1" applyFont="1" applyFill="1" applyBorder="1" applyAlignment="1">
      <alignment horizontal="center" vertical="center" wrapText="1"/>
    </xf>
    <xf numFmtId="166" fontId="4" fillId="2" borderId="1" xfId="5" applyNumberFormat="1" applyFont="1" applyFill="1" applyBorder="1" applyAlignment="1">
      <alignment horizontal="center" vertical="center" wrapText="1"/>
    </xf>
    <xf numFmtId="166" fontId="4" fillId="3" borderId="1" xfId="5" applyNumberFormat="1" applyFont="1" applyFill="1" applyBorder="1" applyAlignment="1">
      <alignment horizontal="center" vertical="center" wrapText="1"/>
    </xf>
    <xf numFmtId="166" fontId="2" fillId="0" borderId="1" xfId="5" applyNumberFormat="1" applyFont="1" applyFill="1" applyBorder="1" applyAlignment="1">
      <alignment horizontal="center" vertical="center" wrapText="1"/>
    </xf>
    <xf numFmtId="166" fontId="2" fillId="2" borderId="1" xfId="5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66" fontId="2" fillId="3" borderId="1" xfId="5" applyNumberFormat="1" applyFont="1" applyFill="1" applyBorder="1" applyAlignment="1">
      <alignment horizontal="center" vertical="center" wrapText="1"/>
    </xf>
    <xf numFmtId="167" fontId="2" fillId="0" borderId="1" xfId="5" applyNumberFormat="1" applyFont="1" applyFill="1" applyBorder="1" applyAlignment="1">
      <alignment horizontal="center" vertical="center" wrapText="1"/>
    </xf>
    <xf numFmtId="167" fontId="2" fillId="3" borderId="1" xfId="5" applyNumberFormat="1" applyFont="1" applyFill="1" applyBorder="1" applyAlignment="1">
      <alignment horizontal="center" vertical="center" wrapText="1"/>
    </xf>
    <xf numFmtId="167" fontId="4" fillId="2" borderId="1" xfId="5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65" fontId="5" fillId="2" borderId="4" xfId="5" applyNumberFormat="1" applyFont="1" applyFill="1" applyBorder="1" applyAlignment="1">
      <alignment horizontal="center" vertical="center" wrapText="1"/>
    </xf>
    <xf numFmtId="165" fontId="2" fillId="2" borderId="4" xfId="5" applyNumberFormat="1" applyFont="1" applyFill="1" applyBorder="1" applyAlignment="1">
      <alignment horizontal="center" vertical="center" wrapText="1"/>
    </xf>
    <xf numFmtId="165" fontId="2" fillId="2" borderId="5" xfId="5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 wrapText="1"/>
    </xf>
    <xf numFmtId="167" fontId="5" fillId="0" borderId="0" xfId="0" applyNumberFormat="1" applyFont="1" applyFill="1"/>
    <xf numFmtId="165" fontId="4" fillId="2" borderId="4" xfId="5" applyNumberFormat="1" applyFont="1" applyFill="1" applyBorder="1" applyAlignment="1">
      <alignment horizontal="left" vertical="center" wrapText="1"/>
    </xf>
    <xf numFmtId="167" fontId="2" fillId="2" borderId="1" xfId="5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2" fillId="2" borderId="0" xfId="1" applyFont="1" applyFill="1" applyAlignment="1" applyProtection="1">
      <alignment horizontal="right"/>
    </xf>
    <xf numFmtId="0" fontId="2" fillId="3" borderId="5" xfId="0" applyFont="1" applyFill="1" applyBorder="1" applyAlignment="1">
      <alignment horizontal="center" vertical="center" wrapText="1"/>
    </xf>
    <xf numFmtId="167" fontId="13" fillId="0" borderId="1" xfId="5" applyNumberFormat="1" applyFont="1" applyFill="1" applyBorder="1" applyAlignment="1">
      <alignment horizontal="center" vertical="center" wrapText="1"/>
    </xf>
    <xf numFmtId="166" fontId="13" fillId="2" borderId="1" xfId="5" applyNumberFormat="1" applyFont="1" applyFill="1" applyBorder="1" applyAlignment="1">
      <alignment horizontal="center" vertical="center" wrapText="1"/>
    </xf>
    <xf numFmtId="167" fontId="13" fillId="3" borderId="1" xfId="5" applyNumberFormat="1" applyFont="1" applyFill="1" applyBorder="1" applyAlignment="1">
      <alignment horizontal="center" vertical="center" wrapText="1"/>
    </xf>
    <xf numFmtId="167" fontId="14" fillId="2" borderId="1" xfId="5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7" fontId="4" fillId="2" borderId="4" xfId="5" applyNumberFormat="1" applyFont="1" applyFill="1" applyBorder="1" applyAlignment="1">
      <alignment horizontal="center" vertical="center" wrapText="1"/>
    </xf>
    <xf numFmtId="0" fontId="2" fillId="2" borderId="0" xfId="0" applyFont="1" applyFill="1"/>
    <xf numFmtId="0" fontId="11" fillId="2" borderId="0" xfId="0" applyFont="1" applyFill="1" applyAlignment="1">
      <alignment wrapText="1"/>
    </xf>
    <xf numFmtId="0" fontId="15" fillId="0" borderId="0" xfId="6" applyFont="1" applyFill="1" applyAlignment="1">
      <alignment vertical="center" wrapText="1"/>
    </xf>
    <xf numFmtId="166" fontId="7" fillId="0" borderId="0" xfId="0" applyNumberFormat="1" applyFont="1" applyFill="1"/>
    <xf numFmtId="0" fontId="12" fillId="2" borderId="0" xfId="0" applyFont="1" applyFill="1" applyAlignment="1">
      <alignment horizontal="right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right"/>
    </xf>
    <xf numFmtId="0" fontId="12" fillId="2" borderId="0" xfId="0" applyFont="1" applyFill="1" applyAlignment="1">
      <alignment horizontal="right"/>
    </xf>
    <xf numFmtId="0" fontId="12" fillId="2" borderId="0" xfId="0" applyFont="1" applyFill="1" applyAlignment="1">
      <alignment horizontal="right" vertical="top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left"/>
    </xf>
    <xf numFmtId="0" fontId="11" fillId="2" borderId="0" xfId="0" applyFont="1" applyFill="1" applyAlignment="1">
      <alignment horizontal="left" vertical="center"/>
    </xf>
    <xf numFmtId="0" fontId="16" fillId="2" borderId="0" xfId="0" applyFont="1" applyFill="1" applyAlignment="1">
      <alignment horizontal="right"/>
    </xf>
    <xf numFmtId="0" fontId="5" fillId="2" borderId="0" xfId="0" applyFont="1" applyFill="1" applyAlignment="1">
      <alignment horizontal="center" vertical="center"/>
    </xf>
    <xf numFmtId="0" fontId="17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left" vertical="top" wrapText="1"/>
    </xf>
    <xf numFmtId="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left" vertical="top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168" fontId="2" fillId="0" borderId="1" xfId="0" applyNumberFormat="1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left" vertical="top" wrapText="1"/>
    </xf>
  </cellXfs>
  <cellStyles count="7">
    <cellStyle name="Гиперссылка" xfId="1" builtinId="8"/>
    <cellStyle name="Гиперссылка 2" xfId="2"/>
    <cellStyle name="Обычный" xfId="0" builtinId="0"/>
    <cellStyle name="Обычный 2" xfId="3"/>
    <cellStyle name="Обычный 2 2" xfId="6"/>
    <cellStyle name="Финансовый 2" xfId="4"/>
    <cellStyle name="Финансовый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"/>
  <sheetViews>
    <sheetView topLeftCell="A7" workbookViewId="0">
      <selection activeCell="J12" sqref="J12"/>
    </sheetView>
  </sheetViews>
  <sheetFormatPr defaultRowHeight="12.75" x14ac:dyDescent="0.2"/>
  <cols>
    <col min="1" max="1" width="52.7109375" customWidth="1"/>
    <col min="2" max="2" width="53.85546875" customWidth="1"/>
    <col min="3" max="3" width="12.42578125" customWidth="1"/>
    <col min="4" max="4" width="13.5703125" customWidth="1"/>
    <col min="5" max="5" width="11.85546875" customWidth="1"/>
    <col min="6" max="6" width="12.28515625" customWidth="1"/>
  </cols>
  <sheetData>
    <row r="1" spans="1:6" ht="15.75" x14ac:dyDescent="0.25">
      <c r="A1" s="104"/>
      <c r="B1" s="105"/>
      <c r="C1" s="37"/>
      <c r="D1" s="37"/>
      <c r="E1" s="55" t="s">
        <v>36</v>
      </c>
      <c r="F1" s="55"/>
    </row>
    <row r="2" spans="1:6" ht="15.75" x14ac:dyDescent="0.25">
      <c r="A2" s="104"/>
      <c r="B2" s="105"/>
      <c r="C2" s="37"/>
      <c r="D2" s="37"/>
      <c r="E2" s="56" t="s">
        <v>37</v>
      </c>
      <c r="F2" s="56"/>
    </row>
    <row r="3" spans="1:6" ht="18.75" x14ac:dyDescent="0.3">
      <c r="A3" s="104"/>
      <c r="B3" s="105"/>
      <c r="C3" s="106"/>
      <c r="D3" s="106"/>
      <c r="E3" s="55" t="s">
        <v>34</v>
      </c>
      <c r="F3" s="55"/>
    </row>
    <row r="4" spans="1:6" ht="15.75" x14ac:dyDescent="0.25">
      <c r="A4" s="104"/>
      <c r="B4" s="105"/>
      <c r="C4" s="37"/>
      <c r="D4" s="54"/>
      <c r="E4" s="46"/>
      <c r="F4" s="54" t="s">
        <v>31</v>
      </c>
    </row>
    <row r="5" spans="1:6" ht="18.75" x14ac:dyDescent="0.2">
      <c r="A5" s="107" t="s">
        <v>38</v>
      </c>
      <c r="B5" s="107"/>
      <c r="C5" s="107"/>
      <c r="D5" s="107"/>
      <c r="E5" s="107"/>
      <c r="F5" s="107"/>
    </row>
    <row r="6" spans="1:6" ht="16.5" x14ac:dyDescent="0.2">
      <c r="A6" s="108" t="s">
        <v>39</v>
      </c>
      <c r="B6" s="108"/>
      <c r="C6" s="108"/>
      <c r="D6" s="108"/>
      <c r="E6" s="108"/>
      <c r="F6" s="108"/>
    </row>
    <row r="7" spans="1:6" ht="15" x14ac:dyDescent="0.25">
      <c r="A7" s="104"/>
      <c r="B7" s="105"/>
      <c r="C7" s="37"/>
      <c r="D7" s="37"/>
      <c r="E7" s="37"/>
      <c r="F7" s="37" t="s">
        <v>11</v>
      </c>
    </row>
    <row r="8" spans="1:6" ht="129" customHeight="1" x14ac:dyDescent="0.2">
      <c r="A8" s="109" t="s">
        <v>40</v>
      </c>
      <c r="B8" s="109" t="s">
        <v>41</v>
      </c>
      <c r="C8" s="109" t="s">
        <v>42</v>
      </c>
      <c r="D8" s="109" t="s">
        <v>43</v>
      </c>
      <c r="E8" s="109" t="s">
        <v>44</v>
      </c>
      <c r="F8" s="109" t="s">
        <v>45</v>
      </c>
    </row>
    <row r="9" spans="1:6" ht="15" x14ac:dyDescent="0.2">
      <c r="A9" s="110">
        <v>1</v>
      </c>
      <c r="B9" s="110">
        <v>2</v>
      </c>
      <c r="C9" s="110">
        <v>3</v>
      </c>
      <c r="D9" s="110">
        <v>4</v>
      </c>
      <c r="E9" s="110">
        <v>5</v>
      </c>
      <c r="F9" s="111">
        <v>6</v>
      </c>
    </row>
    <row r="10" spans="1:6" ht="15.75" x14ac:dyDescent="0.2">
      <c r="A10" s="112" t="s">
        <v>46</v>
      </c>
      <c r="B10" s="95" t="s">
        <v>47</v>
      </c>
      <c r="C10" s="53">
        <v>2022</v>
      </c>
      <c r="D10" s="109" t="s">
        <v>48</v>
      </c>
      <c r="E10" s="113" t="s">
        <v>49</v>
      </c>
      <c r="F10" s="114">
        <v>1</v>
      </c>
    </row>
    <row r="11" spans="1:6" ht="15.75" x14ac:dyDescent="0.2">
      <c r="A11" s="115"/>
      <c r="B11" s="96"/>
      <c r="C11" s="53">
        <v>2023</v>
      </c>
      <c r="D11" s="109" t="s">
        <v>48</v>
      </c>
      <c r="E11" s="113" t="s">
        <v>49</v>
      </c>
      <c r="F11" s="114">
        <v>1</v>
      </c>
    </row>
    <row r="12" spans="1:6" ht="15.75" x14ac:dyDescent="0.2">
      <c r="A12" s="115"/>
      <c r="B12" s="96"/>
      <c r="C12" s="53">
        <v>2024</v>
      </c>
      <c r="D12" s="109" t="s">
        <v>48</v>
      </c>
      <c r="E12" s="113" t="s">
        <v>49</v>
      </c>
      <c r="F12" s="114">
        <v>1</v>
      </c>
    </row>
    <row r="13" spans="1:6" ht="15.75" x14ac:dyDescent="0.2">
      <c r="A13" s="115"/>
      <c r="B13" s="96"/>
      <c r="C13" s="53">
        <v>2025</v>
      </c>
      <c r="D13" s="109" t="s">
        <v>48</v>
      </c>
      <c r="E13" s="113" t="s">
        <v>49</v>
      </c>
      <c r="F13" s="116">
        <v>4</v>
      </c>
    </row>
    <row r="14" spans="1:6" ht="15.75" x14ac:dyDescent="0.2">
      <c r="A14" s="115"/>
      <c r="B14" s="96"/>
      <c r="C14" s="53">
        <v>2026</v>
      </c>
      <c r="D14" s="109" t="s">
        <v>48</v>
      </c>
      <c r="E14" s="113" t="s">
        <v>49</v>
      </c>
      <c r="F14" s="117">
        <v>1</v>
      </c>
    </row>
    <row r="15" spans="1:6" ht="15.75" x14ac:dyDescent="0.2">
      <c r="A15" s="115"/>
      <c r="B15" s="96"/>
      <c r="C15" s="53">
        <v>2027</v>
      </c>
      <c r="D15" s="109" t="s">
        <v>48</v>
      </c>
      <c r="E15" s="113" t="s">
        <v>49</v>
      </c>
      <c r="F15" s="117">
        <v>1</v>
      </c>
    </row>
    <row r="16" spans="1:6" ht="36.75" customHeight="1" x14ac:dyDescent="0.2">
      <c r="A16" s="115"/>
      <c r="B16" s="97"/>
      <c r="C16" s="53">
        <v>2028</v>
      </c>
      <c r="D16" s="109" t="s">
        <v>48</v>
      </c>
      <c r="E16" s="113" t="s">
        <v>49</v>
      </c>
      <c r="F16" s="117">
        <v>1</v>
      </c>
    </row>
    <row r="17" spans="1:6" ht="15.75" x14ac:dyDescent="0.2">
      <c r="A17" s="112" t="s">
        <v>50</v>
      </c>
      <c r="B17" s="75" t="s">
        <v>51</v>
      </c>
      <c r="C17" s="53">
        <v>2022</v>
      </c>
      <c r="D17" s="53" t="s">
        <v>52</v>
      </c>
      <c r="E17" s="53" t="s">
        <v>49</v>
      </c>
      <c r="F17" s="118">
        <v>21</v>
      </c>
    </row>
    <row r="18" spans="1:6" ht="15.75" x14ac:dyDescent="0.2">
      <c r="A18" s="115"/>
      <c r="B18" s="76"/>
      <c r="C18" s="53">
        <v>2023</v>
      </c>
      <c r="D18" s="53" t="s">
        <v>52</v>
      </c>
      <c r="E18" s="53" t="s">
        <v>49</v>
      </c>
      <c r="F18" s="118">
        <v>21</v>
      </c>
    </row>
    <row r="19" spans="1:6" ht="15.75" x14ac:dyDescent="0.2">
      <c r="A19" s="115"/>
      <c r="B19" s="76"/>
      <c r="C19" s="53">
        <v>2024</v>
      </c>
      <c r="D19" s="53" t="s">
        <v>52</v>
      </c>
      <c r="E19" s="53" t="s">
        <v>49</v>
      </c>
      <c r="F19" s="118">
        <v>18</v>
      </c>
    </row>
    <row r="20" spans="1:6" ht="15.75" x14ac:dyDescent="0.2">
      <c r="A20" s="115"/>
      <c r="B20" s="76"/>
      <c r="C20" s="53">
        <v>2025</v>
      </c>
      <c r="D20" s="53" t="s">
        <v>52</v>
      </c>
      <c r="E20" s="53" t="s">
        <v>49</v>
      </c>
      <c r="F20" s="118">
        <v>14</v>
      </c>
    </row>
    <row r="21" spans="1:6" ht="15.75" x14ac:dyDescent="0.2">
      <c r="A21" s="115"/>
      <c r="B21" s="76"/>
      <c r="C21" s="53">
        <v>2026</v>
      </c>
      <c r="D21" s="53" t="s">
        <v>52</v>
      </c>
      <c r="E21" s="53" t="s">
        <v>49</v>
      </c>
      <c r="F21" s="118">
        <v>14</v>
      </c>
    </row>
    <row r="22" spans="1:6" ht="15.75" x14ac:dyDescent="0.2">
      <c r="A22" s="115"/>
      <c r="B22" s="76"/>
      <c r="C22" s="53">
        <v>2027</v>
      </c>
      <c r="D22" s="53" t="s">
        <v>52</v>
      </c>
      <c r="E22" s="53" t="s">
        <v>49</v>
      </c>
      <c r="F22" s="118">
        <v>14</v>
      </c>
    </row>
    <row r="23" spans="1:6" ht="15.75" x14ac:dyDescent="0.2">
      <c r="A23" s="115"/>
      <c r="B23" s="77"/>
      <c r="C23" s="53">
        <v>2028</v>
      </c>
      <c r="D23" s="53" t="s">
        <v>52</v>
      </c>
      <c r="E23" s="53" t="s">
        <v>49</v>
      </c>
      <c r="F23" s="118">
        <v>14</v>
      </c>
    </row>
    <row r="24" spans="1:6" ht="15.75" x14ac:dyDescent="0.2">
      <c r="A24" s="115"/>
      <c r="B24" s="95" t="s">
        <v>53</v>
      </c>
      <c r="C24" s="53">
        <v>2022</v>
      </c>
      <c r="D24" s="53" t="s">
        <v>48</v>
      </c>
      <c r="E24" s="53" t="s">
        <v>49</v>
      </c>
      <c r="F24" s="118">
        <v>35</v>
      </c>
    </row>
    <row r="25" spans="1:6" ht="15.75" x14ac:dyDescent="0.2">
      <c r="A25" s="115"/>
      <c r="B25" s="96"/>
      <c r="C25" s="53">
        <v>2023</v>
      </c>
      <c r="D25" s="53" t="s">
        <v>48</v>
      </c>
      <c r="E25" s="53" t="s">
        <v>49</v>
      </c>
      <c r="F25" s="118">
        <v>54</v>
      </c>
    </row>
    <row r="26" spans="1:6" ht="15.75" x14ac:dyDescent="0.2">
      <c r="A26" s="115"/>
      <c r="B26" s="96"/>
      <c r="C26" s="53">
        <v>2024</v>
      </c>
      <c r="D26" s="53" t="s">
        <v>48</v>
      </c>
      <c r="E26" s="53" t="s">
        <v>49</v>
      </c>
      <c r="F26" s="118">
        <v>27</v>
      </c>
    </row>
    <row r="27" spans="1:6" ht="15.75" x14ac:dyDescent="0.2">
      <c r="A27" s="115"/>
      <c r="B27" s="96"/>
      <c r="C27" s="53">
        <v>2025</v>
      </c>
      <c r="D27" s="53" t="s">
        <v>48</v>
      </c>
      <c r="E27" s="53" t="s">
        <v>49</v>
      </c>
      <c r="F27" s="118">
        <v>21</v>
      </c>
    </row>
    <row r="28" spans="1:6" ht="15.75" x14ac:dyDescent="0.2">
      <c r="A28" s="115"/>
      <c r="B28" s="96"/>
      <c r="C28" s="53">
        <v>2026</v>
      </c>
      <c r="D28" s="53" t="s">
        <v>48</v>
      </c>
      <c r="E28" s="53" t="s">
        <v>49</v>
      </c>
      <c r="F28" s="118">
        <v>14</v>
      </c>
    </row>
    <row r="29" spans="1:6" ht="15.75" x14ac:dyDescent="0.2">
      <c r="A29" s="115"/>
      <c r="B29" s="96"/>
      <c r="C29" s="53">
        <v>2027</v>
      </c>
      <c r="D29" s="53" t="s">
        <v>48</v>
      </c>
      <c r="E29" s="53" t="s">
        <v>49</v>
      </c>
      <c r="F29" s="118">
        <v>14</v>
      </c>
    </row>
    <row r="30" spans="1:6" ht="15.75" x14ac:dyDescent="0.2">
      <c r="A30" s="115"/>
      <c r="B30" s="97"/>
      <c r="C30" s="53">
        <v>2028</v>
      </c>
      <c r="D30" s="53" t="s">
        <v>48</v>
      </c>
      <c r="E30" s="53" t="s">
        <v>49</v>
      </c>
      <c r="F30" s="118">
        <v>14</v>
      </c>
    </row>
    <row r="31" spans="1:6" ht="15.75" x14ac:dyDescent="0.2">
      <c r="A31" s="115"/>
      <c r="B31" s="75" t="s">
        <v>54</v>
      </c>
      <c r="C31" s="53">
        <v>2022</v>
      </c>
      <c r="D31" s="53" t="s">
        <v>48</v>
      </c>
      <c r="E31" s="53" t="s">
        <v>49</v>
      </c>
      <c r="F31" s="118">
        <v>21</v>
      </c>
    </row>
    <row r="32" spans="1:6" ht="15.75" x14ac:dyDescent="0.2">
      <c r="A32" s="115"/>
      <c r="B32" s="76"/>
      <c r="C32" s="53">
        <v>2023</v>
      </c>
      <c r="D32" s="53" t="s">
        <v>48</v>
      </c>
      <c r="E32" s="53" t="s">
        <v>49</v>
      </c>
      <c r="F32" s="118">
        <v>36</v>
      </c>
    </row>
    <row r="33" spans="1:6" ht="15.75" x14ac:dyDescent="0.2">
      <c r="A33" s="115"/>
      <c r="B33" s="76"/>
      <c r="C33" s="53">
        <v>2024</v>
      </c>
      <c r="D33" s="53" t="s">
        <v>48</v>
      </c>
      <c r="E33" s="53" t="s">
        <v>49</v>
      </c>
      <c r="F33" s="118">
        <v>17</v>
      </c>
    </row>
    <row r="34" spans="1:6" ht="15.75" x14ac:dyDescent="0.2">
      <c r="A34" s="115"/>
      <c r="B34" s="76"/>
      <c r="C34" s="53">
        <v>2025</v>
      </c>
      <c r="D34" s="53" t="s">
        <v>48</v>
      </c>
      <c r="E34" s="53" t="s">
        <v>49</v>
      </c>
      <c r="F34" s="118">
        <v>14</v>
      </c>
    </row>
    <row r="35" spans="1:6" ht="15.75" x14ac:dyDescent="0.2">
      <c r="A35" s="115"/>
      <c r="B35" s="76"/>
      <c r="C35" s="53">
        <v>2026</v>
      </c>
      <c r="D35" s="53" t="s">
        <v>48</v>
      </c>
      <c r="E35" s="53" t="s">
        <v>49</v>
      </c>
      <c r="F35" s="118">
        <v>14</v>
      </c>
    </row>
    <row r="36" spans="1:6" ht="15.75" x14ac:dyDescent="0.2">
      <c r="A36" s="115"/>
      <c r="B36" s="76"/>
      <c r="C36" s="53">
        <v>2027</v>
      </c>
      <c r="D36" s="53" t="s">
        <v>48</v>
      </c>
      <c r="E36" s="53" t="s">
        <v>49</v>
      </c>
      <c r="F36" s="118">
        <v>14</v>
      </c>
    </row>
    <row r="37" spans="1:6" ht="15.75" x14ac:dyDescent="0.2">
      <c r="A37" s="115"/>
      <c r="B37" s="77"/>
      <c r="C37" s="53">
        <v>2028</v>
      </c>
      <c r="D37" s="53" t="s">
        <v>48</v>
      </c>
      <c r="E37" s="53" t="s">
        <v>49</v>
      </c>
      <c r="F37" s="118">
        <v>14</v>
      </c>
    </row>
    <row r="38" spans="1:6" ht="15.75" x14ac:dyDescent="0.2">
      <c r="A38" s="115"/>
      <c r="B38" s="95" t="s">
        <v>55</v>
      </c>
      <c r="C38" s="53">
        <v>2022</v>
      </c>
      <c r="D38" s="53" t="s">
        <v>48</v>
      </c>
      <c r="E38" s="53" t="s">
        <v>49</v>
      </c>
      <c r="F38" s="118">
        <v>20</v>
      </c>
    </row>
    <row r="39" spans="1:6" ht="15.75" x14ac:dyDescent="0.2">
      <c r="A39" s="115"/>
      <c r="B39" s="96"/>
      <c r="C39" s="53">
        <v>2023</v>
      </c>
      <c r="D39" s="53" t="s">
        <v>48</v>
      </c>
      <c r="E39" s="53" t="s">
        <v>49</v>
      </c>
      <c r="F39" s="118">
        <v>49</v>
      </c>
    </row>
    <row r="40" spans="1:6" ht="15.75" x14ac:dyDescent="0.2">
      <c r="A40" s="115"/>
      <c r="B40" s="96"/>
      <c r="C40" s="53">
        <v>2024</v>
      </c>
      <c r="D40" s="53" t="s">
        <v>48</v>
      </c>
      <c r="E40" s="53" t="s">
        <v>49</v>
      </c>
      <c r="F40" s="118">
        <v>17</v>
      </c>
    </row>
    <row r="41" spans="1:6" ht="15.75" x14ac:dyDescent="0.2">
      <c r="A41" s="115"/>
      <c r="B41" s="96"/>
      <c r="C41" s="53">
        <v>2025</v>
      </c>
      <c r="D41" s="53" t="s">
        <v>48</v>
      </c>
      <c r="E41" s="53" t="s">
        <v>49</v>
      </c>
      <c r="F41" s="118">
        <v>14</v>
      </c>
    </row>
    <row r="42" spans="1:6" ht="15.75" x14ac:dyDescent="0.2">
      <c r="A42" s="115"/>
      <c r="B42" s="96"/>
      <c r="C42" s="53">
        <v>2026</v>
      </c>
      <c r="D42" s="53" t="s">
        <v>48</v>
      </c>
      <c r="E42" s="53" t="s">
        <v>49</v>
      </c>
      <c r="F42" s="118">
        <v>14</v>
      </c>
    </row>
    <row r="43" spans="1:6" ht="15.75" x14ac:dyDescent="0.2">
      <c r="A43" s="115"/>
      <c r="B43" s="96"/>
      <c r="C43" s="53">
        <v>2027</v>
      </c>
      <c r="D43" s="53" t="s">
        <v>48</v>
      </c>
      <c r="E43" s="53" t="s">
        <v>49</v>
      </c>
      <c r="F43" s="118">
        <v>14</v>
      </c>
    </row>
    <row r="44" spans="1:6" ht="15.75" x14ac:dyDescent="0.2">
      <c r="A44" s="115"/>
      <c r="B44" s="97"/>
      <c r="C44" s="53">
        <v>2028</v>
      </c>
      <c r="D44" s="53" t="s">
        <v>48</v>
      </c>
      <c r="E44" s="53" t="s">
        <v>49</v>
      </c>
      <c r="F44" s="118">
        <v>14</v>
      </c>
    </row>
    <row r="45" spans="1:6" ht="15.75" x14ac:dyDescent="0.2">
      <c r="A45" s="115"/>
      <c r="B45" s="95" t="s">
        <v>56</v>
      </c>
      <c r="C45" s="53">
        <v>2022</v>
      </c>
      <c r="D45" s="53" t="s">
        <v>48</v>
      </c>
      <c r="E45" s="53" t="s">
        <v>49</v>
      </c>
      <c r="F45" s="118">
        <v>8</v>
      </c>
    </row>
    <row r="46" spans="1:6" ht="15.75" x14ac:dyDescent="0.2">
      <c r="A46" s="115"/>
      <c r="B46" s="96"/>
      <c r="C46" s="53">
        <v>2023</v>
      </c>
      <c r="D46" s="53" t="s">
        <v>48</v>
      </c>
      <c r="E46" s="53" t="s">
        <v>49</v>
      </c>
      <c r="F46" s="118">
        <v>50</v>
      </c>
    </row>
    <row r="47" spans="1:6" ht="15.75" x14ac:dyDescent="0.2">
      <c r="A47" s="115"/>
      <c r="B47" s="96"/>
      <c r="C47" s="53">
        <v>2024</v>
      </c>
      <c r="D47" s="53" t="s">
        <v>48</v>
      </c>
      <c r="E47" s="53" t="s">
        <v>49</v>
      </c>
      <c r="F47" s="118">
        <v>37</v>
      </c>
    </row>
    <row r="48" spans="1:6" ht="15.75" x14ac:dyDescent="0.2">
      <c r="A48" s="115"/>
      <c r="B48" s="96"/>
      <c r="C48" s="53">
        <v>2025</v>
      </c>
      <c r="D48" s="53" t="s">
        <v>48</v>
      </c>
      <c r="E48" s="53" t="s">
        <v>49</v>
      </c>
      <c r="F48" s="118">
        <v>14</v>
      </c>
    </row>
    <row r="49" spans="1:6" ht="15.75" x14ac:dyDescent="0.2">
      <c r="A49" s="115"/>
      <c r="B49" s="96"/>
      <c r="C49" s="53">
        <v>2026</v>
      </c>
      <c r="D49" s="53" t="s">
        <v>48</v>
      </c>
      <c r="E49" s="53" t="s">
        <v>49</v>
      </c>
      <c r="F49" s="118">
        <v>14</v>
      </c>
    </row>
    <row r="50" spans="1:6" ht="15.75" x14ac:dyDescent="0.2">
      <c r="A50" s="115"/>
      <c r="B50" s="96"/>
      <c r="C50" s="53">
        <v>2027</v>
      </c>
      <c r="D50" s="53" t="s">
        <v>48</v>
      </c>
      <c r="E50" s="53" t="s">
        <v>49</v>
      </c>
      <c r="F50" s="118">
        <v>14</v>
      </c>
    </row>
    <row r="51" spans="1:6" ht="15.75" x14ac:dyDescent="0.2">
      <c r="A51" s="119"/>
      <c r="B51" s="97"/>
      <c r="C51" s="53">
        <v>2028</v>
      </c>
      <c r="D51" s="53" t="s">
        <v>48</v>
      </c>
      <c r="E51" s="53" t="s">
        <v>49</v>
      </c>
      <c r="F51" s="118">
        <v>14</v>
      </c>
    </row>
    <row r="52" spans="1:6" ht="15.75" x14ac:dyDescent="0.2">
      <c r="A52" s="112" t="s">
        <v>57</v>
      </c>
      <c r="B52" s="95" t="s">
        <v>58</v>
      </c>
      <c r="C52" s="53">
        <v>2022</v>
      </c>
      <c r="D52" s="53" t="s">
        <v>48</v>
      </c>
      <c r="E52" s="53" t="s">
        <v>49</v>
      </c>
      <c r="F52" s="118">
        <v>0</v>
      </c>
    </row>
    <row r="53" spans="1:6" ht="15.75" x14ac:dyDescent="0.2">
      <c r="A53" s="115"/>
      <c r="B53" s="96"/>
      <c r="C53" s="53">
        <v>2023</v>
      </c>
      <c r="D53" s="53" t="s">
        <v>48</v>
      </c>
      <c r="E53" s="53" t="s">
        <v>49</v>
      </c>
      <c r="F53" s="118">
        <v>10</v>
      </c>
    </row>
    <row r="54" spans="1:6" ht="15.75" x14ac:dyDescent="0.2">
      <c r="A54" s="115"/>
      <c r="B54" s="96"/>
      <c r="C54" s="53">
        <v>2024</v>
      </c>
      <c r="D54" s="53" t="s">
        <v>48</v>
      </c>
      <c r="E54" s="53" t="s">
        <v>49</v>
      </c>
      <c r="F54" s="118">
        <v>2</v>
      </c>
    </row>
    <row r="55" spans="1:6" ht="15.75" x14ac:dyDescent="0.2">
      <c r="A55" s="115"/>
      <c r="B55" s="96"/>
      <c r="C55" s="53">
        <v>2025</v>
      </c>
      <c r="D55" s="53" t="s">
        <v>48</v>
      </c>
      <c r="E55" s="53" t="s">
        <v>49</v>
      </c>
      <c r="F55" s="118">
        <v>12</v>
      </c>
    </row>
    <row r="56" spans="1:6" ht="15.75" x14ac:dyDescent="0.2">
      <c r="A56" s="115"/>
      <c r="B56" s="96"/>
      <c r="C56" s="53">
        <v>2026</v>
      </c>
      <c r="D56" s="53" t="s">
        <v>48</v>
      </c>
      <c r="E56" s="53" t="s">
        <v>49</v>
      </c>
      <c r="F56" s="118">
        <v>15</v>
      </c>
    </row>
    <row r="57" spans="1:6" ht="15.75" x14ac:dyDescent="0.2">
      <c r="A57" s="115"/>
      <c r="B57" s="96"/>
      <c r="C57" s="53">
        <v>2027</v>
      </c>
      <c r="D57" s="53" t="s">
        <v>48</v>
      </c>
      <c r="E57" s="53" t="s">
        <v>49</v>
      </c>
      <c r="F57" s="118">
        <v>10</v>
      </c>
    </row>
    <row r="58" spans="1:6" ht="15.75" x14ac:dyDescent="0.2">
      <c r="A58" s="119"/>
      <c r="B58" s="97"/>
      <c r="C58" s="53">
        <v>2028</v>
      </c>
      <c r="D58" s="53" t="s">
        <v>48</v>
      </c>
      <c r="E58" s="53" t="s">
        <v>49</v>
      </c>
      <c r="F58" s="118">
        <v>13</v>
      </c>
    </row>
    <row r="59" spans="1:6" ht="15.75" x14ac:dyDescent="0.2">
      <c r="A59" s="112" t="s">
        <v>59</v>
      </c>
      <c r="B59" s="75" t="s">
        <v>60</v>
      </c>
      <c r="C59" s="53">
        <v>2022</v>
      </c>
      <c r="D59" s="53" t="s">
        <v>61</v>
      </c>
      <c r="E59" s="113" t="s">
        <v>49</v>
      </c>
      <c r="F59" s="113">
        <v>1</v>
      </c>
    </row>
    <row r="60" spans="1:6" ht="15.75" x14ac:dyDescent="0.2">
      <c r="A60" s="115"/>
      <c r="B60" s="76"/>
      <c r="C60" s="53">
        <v>2023</v>
      </c>
      <c r="D60" s="53" t="s">
        <v>61</v>
      </c>
      <c r="E60" s="113" t="s">
        <v>49</v>
      </c>
      <c r="F60" s="113">
        <v>1</v>
      </c>
    </row>
    <row r="61" spans="1:6" ht="15.75" x14ac:dyDescent="0.2">
      <c r="A61" s="115"/>
      <c r="B61" s="76"/>
      <c r="C61" s="53">
        <v>2024</v>
      </c>
      <c r="D61" s="53" t="s">
        <v>61</v>
      </c>
      <c r="E61" s="113" t="s">
        <v>49</v>
      </c>
      <c r="F61" s="113">
        <v>1</v>
      </c>
    </row>
    <row r="62" spans="1:6" ht="15.75" x14ac:dyDescent="0.2">
      <c r="A62" s="115"/>
      <c r="B62" s="76"/>
      <c r="C62" s="53">
        <v>2025</v>
      </c>
      <c r="D62" s="53" t="s">
        <v>61</v>
      </c>
      <c r="E62" s="113" t="s">
        <v>49</v>
      </c>
      <c r="F62" s="113">
        <v>1</v>
      </c>
    </row>
    <row r="63" spans="1:6" ht="15.75" x14ac:dyDescent="0.2">
      <c r="A63" s="115"/>
      <c r="B63" s="76"/>
      <c r="C63" s="53">
        <v>2026</v>
      </c>
      <c r="D63" s="53" t="s">
        <v>61</v>
      </c>
      <c r="E63" s="113" t="s">
        <v>49</v>
      </c>
      <c r="F63" s="113">
        <v>1</v>
      </c>
    </row>
    <row r="64" spans="1:6" ht="15.75" x14ac:dyDescent="0.2">
      <c r="A64" s="115"/>
      <c r="B64" s="76"/>
      <c r="C64" s="53">
        <v>2027</v>
      </c>
      <c r="D64" s="53" t="s">
        <v>61</v>
      </c>
      <c r="E64" s="113" t="s">
        <v>49</v>
      </c>
      <c r="F64" s="113">
        <v>1</v>
      </c>
    </row>
    <row r="65" spans="1:6" ht="15.75" x14ac:dyDescent="0.2">
      <c r="A65" s="119"/>
      <c r="B65" s="77"/>
      <c r="C65" s="53">
        <v>2028</v>
      </c>
      <c r="D65" s="53" t="s">
        <v>61</v>
      </c>
      <c r="E65" s="113" t="s">
        <v>49</v>
      </c>
      <c r="F65" s="113">
        <v>1</v>
      </c>
    </row>
  </sheetData>
  <mergeCells count="18">
    <mergeCell ref="A52:A58"/>
    <mergeCell ref="B52:B58"/>
    <mergeCell ref="A59:A65"/>
    <mergeCell ref="B59:B65"/>
    <mergeCell ref="A10:A16"/>
    <mergeCell ref="B10:B16"/>
    <mergeCell ref="A17:A51"/>
    <mergeCell ref="B17:B23"/>
    <mergeCell ref="B24:B30"/>
    <mergeCell ref="B31:B37"/>
    <mergeCell ref="B38:B44"/>
    <mergeCell ref="B45:B51"/>
    <mergeCell ref="E1:F1"/>
    <mergeCell ref="E2:F2"/>
    <mergeCell ref="C3:D3"/>
    <mergeCell ref="E3:F3"/>
    <mergeCell ref="A5:F5"/>
    <mergeCell ref="A6:F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4"/>
  <sheetViews>
    <sheetView tabSelected="1" zoomScale="90" zoomScaleNormal="90" zoomScaleSheetLayoutView="80" workbookViewId="0">
      <pane ySplit="10" topLeftCell="A11" activePane="bottomLeft" state="frozen"/>
      <selection pane="bottomLeft" activeCell="L5" sqref="L5"/>
    </sheetView>
  </sheetViews>
  <sheetFormatPr defaultRowHeight="18.75" x14ac:dyDescent="0.3"/>
  <cols>
    <col min="1" max="1" width="56.28515625" style="1" customWidth="1"/>
    <col min="2" max="2" width="25.42578125" style="2" customWidth="1"/>
    <col min="3" max="3" width="14.7109375" style="3" customWidth="1"/>
    <col min="4" max="4" width="14.7109375" style="10" customWidth="1"/>
    <col min="5" max="7" width="14.7109375" style="4" customWidth="1"/>
    <col min="8" max="8" width="12.85546875" style="4" customWidth="1"/>
    <col min="9" max="9" width="27.7109375" style="4" customWidth="1"/>
    <col min="10" max="10" width="13.5703125" style="4" hidden="1" customWidth="1"/>
    <col min="11" max="11" width="9.140625" style="4"/>
    <col min="12" max="12" width="9.140625" style="4" customWidth="1"/>
    <col min="13" max="16384" width="9.140625" style="4"/>
  </cols>
  <sheetData>
    <row r="1" spans="1:10" ht="16.5" customHeight="1" x14ac:dyDescent="0.3">
      <c r="G1" s="37"/>
      <c r="H1" s="37"/>
      <c r="I1" s="55" t="s">
        <v>34</v>
      </c>
      <c r="J1" s="55"/>
    </row>
    <row r="2" spans="1:10" ht="53.25" customHeight="1" x14ac:dyDescent="0.3">
      <c r="G2" s="47"/>
      <c r="H2" s="56" t="s">
        <v>62</v>
      </c>
      <c r="I2" s="56"/>
      <c r="J2" s="50"/>
    </row>
    <row r="3" spans="1:10" ht="15.75" customHeight="1" x14ac:dyDescent="0.3">
      <c r="G3" s="37"/>
      <c r="H3" s="55" t="s">
        <v>32</v>
      </c>
      <c r="I3" s="55"/>
      <c r="J3" s="38"/>
    </row>
    <row r="4" spans="1:10" ht="14.25" customHeight="1" x14ac:dyDescent="0.3">
      <c r="G4" s="48"/>
      <c r="H4" s="46"/>
      <c r="I4" s="50" t="s">
        <v>31</v>
      </c>
      <c r="J4" s="48"/>
    </row>
    <row r="5" spans="1:10" x14ac:dyDescent="0.3">
      <c r="B5" s="6"/>
      <c r="C5" s="6"/>
      <c r="D5" s="7" t="s">
        <v>12</v>
      </c>
      <c r="E5" s="6"/>
      <c r="F5" s="6"/>
      <c r="G5" s="6"/>
      <c r="H5" s="6"/>
      <c r="I5" s="6"/>
    </row>
    <row r="6" spans="1:10" s="8" customFormat="1" x14ac:dyDescent="0.3">
      <c r="A6" s="12"/>
      <c r="B6" s="13"/>
      <c r="C6" s="13"/>
      <c r="D6" s="14" t="s">
        <v>14</v>
      </c>
      <c r="E6" s="13"/>
      <c r="F6" s="13"/>
      <c r="G6" s="13"/>
      <c r="H6" s="13"/>
      <c r="I6" s="13"/>
    </row>
    <row r="7" spans="1:10" x14ac:dyDescent="0.3">
      <c r="I7" s="5" t="s">
        <v>11</v>
      </c>
    </row>
    <row r="8" spans="1:10" ht="18.75" customHeight="1" x14ac:dyDescent="0.3">
      <c r="A8" s="57" t="s">
        <v>7</v>
      </c>
      <c r="B8" s="59" t="s">
        <v>10</v>
      </c>
      <c r="C8" s="57" t="s">
        <v>1</v>
      </c>
      <c r="D8" s="60" t="s">
        <v>2</v>
      </c>
      <c r="E8" s="61"/>
      <c r="F8" s="61"/>
      <c r="G8" s="61"/>
      <c r="H8" s="61"/>
      <c r="I8" s="62"/>
    </row>
    <row r="9" spans="1:10" ht="63" x14ac:dyDescent="0.3">
      <c r="A9" s="58"/>
      <c r="B9" s="59"/>
      <c r="C9" s="58"/>
      <c r="D9" s="11" t="s">
        <v>0</v>
      </c>
      <c r="E9" s="51" t="s">
        <v>3</v>
      </c>
      <c r="F9" s="51" t="s">
        <v>4</v>
      </c>
      <c r="G9" s="51" t="s">
        <v>8</v>
      </c>
      <c r="H9" s="51" t="s">
        <v>5</v>
      </c>
      <c r="I9" s="51" t="s">
        <v>9</v>
      </c>
    </row>
    <row r="10" spans="1:10" x14ac:dyDescent="0.3">
      <c r="A10" s="52">
        <v>1</v>
      </c>
      <c r="B10" s="52">
        <v>2</v>
      </c>
      <c r="C10" s="52">
        <v>3</v>
      </c>
      <c r="D10" s="51">
        <v>4</v>
      </c>
      <c r="E10" s="9">
        <v>5</v>
      </c>
      <c r="F10" s="9">
        <v>6</v>
      </c>
      <c r="G10" s="9">
        <v>7</v>
      </c>
      <c r="H10" s="9">
        <v>8</v>
      </c>
      <c r="I10" s="9">
        <v>9</v>
      </c>
    </row>
    <row r="11" spans="1:10" s="10" customFormat="1" ht="21.75" customHeight="1" x14ac:dyDescent="0.3">
      <c r="A11" s="63" t="s">
        <v>16</v>
      </c>
      <c r="B11" s="66"/>
      <c r="C11" s="31">
        <v>2022</v>
      </c>
      <c r="D11" s="24">
        <f>E11+F11+G11+H11</f>
        <v>106079.92000000001</v>
      </c>
      <c r="E11" s="24">
        <f t="shared" ref="E11:I12" si="0">E20+E66</f>
        <v>827</v>
      </c>
      <c r="F11" s="24">
        <f t="shared" si="0"/>
        <v>96959.1</v>
      </c>
      <c r="G11" s="24">
        <f t="shared" si="0"/>
        <v>7970.72</v>
      </c>
      <c r="H11" s="24">
        <f t="shared" si="0"/>
        <v>323.10000000000002</v>
      </c>
      <c r="I11" s="24">
        <f t="shared" si="0"/>
        <v>0</v>
      </c>
    </row>
    <row r="12" spans="1:10" s="10" customFormat="1" ht="20.25" customHeight="1" x14ac:dyDescent="0.3">
      <c r="A12" s="64"/>
      <c r="B12" s="67"/>
      <c r="C12" s="31">
        <v>2023</v>
      </c>
      <c r="D12" s="24">
        <f t="shared" ref="D12:D15" si="1">E12+F12+G12+H12+I12</f>
        <v>212067.59999999998</v>
      </c>
      <c r="E12" s="24">
        <f t="shared" si="0"/>
        <v>982</v>
      </c>
      <c r="F12" s="24">
        <f t="shared" si="0"/>
        <v>154765.29999999999</v>
      </c>
      <c r="G12" s="24">
        <f t="shared" si="0"/>
        <v>55967</v>
      </c>
      <c r="H12" s="24">
        <f t="shared" si="0"/>
        <v>353.3</v>
      </c>
      <c r="I12" s="24">
        <f t="shared" si="0"/>
        <v>0</v>
      </c>
    </row>
    <row r="13" spans="1:10" s="10" customFormat="1" ht="20.25" customHeight="1" x14ac:dyDescent="0.3">
      <c r="A13" s="64"/>
      <c r="B13" s="67"/>
      <c r="C13" s="31">
        <v>2024</v>
      </c>
      <c r="D13" s="43">
        <f t="shared" si="1"/>
        <v>90056.099999999991</v>
      </c>
      <c r="E13" s="24">
        <f>E41+E68</f>
        <v>1298.2</v>
      </c>
      <c r="F13" s="24">
        <f>F41+F68</f>
        <v>67985.599999999991</v>
      </c>
      <c r="G13" s="24">
        <f>G41+G68</f>
        <v>20381.2</v>
      </c>
      <c r="H13" s="24">
        <f>H41+H68</f>
        <v>391.1</v>
      </c>
      <c r="I13" s="24">
        <f>I41+I66</f>
        <v>0</v>
      </c>
    </row>
    <row r="14" spans="1:10" s="10" customFormat="1" ht="21.75" customHeight="1" x14ac:dyDescent="0.3">
      <c r="A14" s="64"/>
      <c r="B14" s="67"/>
      <c r="C14" s="31">
        <v>2025</v>
      </c>
      <c r="D14" s="43">
        <f t="shared" si="1"/>
        <v>151946.70000000001</v>
      </c>
      <c r="E14" s="24">
        <v>4893.8999999999996</v>
      </c>
      <c r="F14" s="24">
        <f>F42+F69</f>
        <v>63974.9</v>
      </c>
      <c r="G14" s="24">
        <f>G124+G78</f>
        <v>82577.2</v>
      </c>
      <c r="H14" s="24">
        <f>H69</f>
        <v>500.7</v>
      </c>
      <c r="I14" s="24">
        <f>I42+I67</f>
        <v>0</v>
      </c>
    </row>
    <row r="15" spans="1:10" s="10" customFormat="1" ht="21.75" customHeight="1" x14ac:dyDescent="0.3">
      <c r="A15" s="64"/>
      <c r="B15" s="67"/>
      <c r="C15" s="31">
        <v>2026</v>
      </c>
      <c r="D15" s="43">
        <f t="shared" si="1"/>
        <v>119819.8</v>
      </c>
      <c r="E15" s="24">
        <f>E49</f>
        <v>583.9</v>
      </c>
      <c r="F15" s="24">
        <f>F49+F70</f>
        <v>46213.4</v>
      </c>
      <c r="G15" s="24">
        <f>G125+G79</f>
        <v>72429.899999999994</v>
      </c>
      <c r="H15" s="24">
        <f>H70</f>
        <v>592.6</v>
      </c>
      <c r="I15" s="24">
        <f>I43+I68</f>
        <v>0</v>
      </c>
    </row>
    <row r="16" spans="1:10" s="10" customFormat="1" ht="21.75" customHeight="1" x14ac:dyDescent="0.3">
      <c r="A16" s="64"/>
      <c r="B16" s="67"/>
      <c r="C16" s="31">
        <v>2027</v>
      </c>
      <c r="D16" s="43">
        <f>E16+F16+G16+H16+I16</f>
        <v>95635.200000000012</v>
      </c>
      <c r="E16" s="24">
        <v>325.3</v>
      </c>
      <c r="F16" s="24">
        <f>F50+F71</f>
        <v>43882.400000000001</v>
      </c>
      <c r="G16" s="45">
        <f>G126+G80</f>
        <v>50834.9</v>
      </c>
      <c r="H16" s="24">
        <v>592.6</v>
      </c>
      <c r="I16" s="24">
        <v>0</v>
      </c>
    </row>
    <row r="17" spans="1:10" s="10" customFormat="1" ht="21.75" customHeight="1" x14ac:dyDescent="0.3">
      <c r="A17" s="64"/>
      <c r="B17" s="67"/>
      <c r="C17" s="31">
        <v>2028</v>
      </c>
      <c r="D17" s="43">
        <f>E17+F17+G17+H17+I17</f>
        <v>147146.70000000001</v>
      </c>
      <c r="E17" s="24">
        <v>497.7</v>
      </c>
      <c r="F17" s="24">
        <f>F51+F72</f>
        <v>73006.899999999994</v>
      </c>
      <c r="G17" s="45">
        <f>G127+G81</f>
        <v>73642.100000000006</v>
      </c>
      <c r="H17" s="24">
        <v>0</v>
      </c>
      <c r="I17" s="24">
        <v>0</v>
      </c>
      <c r="J17" s="34"/>
    </row>
    <row r="18" spans="1:10" s="10" customFormat="1" ht="33" customHeight="1" x14ac:dyDescent="0.3">
      <c r="A18" s="65"/>
      <c r="B18" s="68"/>
      <c r="C18" s="31" t="s">
        <v>6</v>
      </c>
      <c r="D18" s="43">
        <f>SUM(D11:D17)</f>
        <v>922752.02</v>
      </c>
      <c r="E18" s="24">
        <f>SUM(E11:E17)</f>
        <v>9408</v>
      </c>
      <c r="F18" s="24">
        <f>SUM(F11:F17)</f>
        <v>546787.60000000009</v>
      </c>
      <c r="G18" s="35">
        <f>SUM(G11:G17)</f>
        <v>363803.02</v>
      </c>
      <c r="H18" s="24">
        <f>SUM(H11:H17)</f>
        <v>2753.4</v>
      </c>
      <c r="I18" s="24">
        <v>0</v>
      </c>
      <c r="J18" s="34"/>
    </row>
    <row r="19" spans="1:10" x14ac:dyDescent="0.3">
      <c r="A19" s="30" t="s">
        <v>20</v>
      </c>
      <c r="B19" s="29"/>
      <c r="C19" s="25"/>
      <c r="D19" s="26"/>
      <c r="E19" s="27"/>
      <c r="F19" s="27"/>
      <c r="G19" s="27"/>
      <c r="H19" s="27"/>
      <c r="I19" s="28"/>
    </row>
    <row r="20" spans="1:10" s="10" customFormat="1" ht="18.75" customHeight="1" x14ac:dyDescent="0.3">
      <c r="A20" s="63" t="s">
        <v>23</v>
      </c>
      <c r="B20" s="66"/>
      <c r="C20" s="31">
        <v>2022</v>
      </c>
      <c r="D20" s="24">
        <f>SUM(E20:I20)</f>
        <v>97442.1</v>
      </c>
      <c r="E20" s="24">
        <f>E23</f>
        <v>827</v>
      </c>
      <c r="F20" s="24">
        <f t="shared" ref="F20:I21" si="2">F23</f>
        <v>96615.1</v>
      </c>
      <c r="G20" s="24">
        <f t="shared" si="2"/>
        <v>0</v>
      </c>
      <c r="H20" s="24">
        <f t="shared" si="2"/>
        <v>0</v>
      </c>
      <c r="I20" s="24">
        <f t="shared" si="2"/>
        <v>0</v>
      </c>
    </row>
    <row r="21" spans="1:10" s="10" customFormat="1" ht="18.75" customHeight="1" x14ac:dyDescent="0.3">
      <c r="A21" s="64"/>
      <c r="B21" s="67"/>
      <c r="C21" s="31">
        <v>2023</v>
      </c>
      <c r="D21" s="24">
        <f>SUM(E21:I21)</f>
        <v>204035.8</v>
      </c>
      <c r="E21" s="24">
        <f>E24</f>
        <v>982</v>
      </c>
      <c r="F21" s="24">
        <f t="shared" si="2"/>
        <v>154765.29999999999</v>
      </c>
      <c r="G21" s="24">
        <f t="shared" si="2"/>
        <v>48288.5</v>
      </c>
      <c r="H21" s="24">
        <f t="shared" si="2"/>
        <v>0</v>
      </c>
      <c r="I21" s="24">
        <f t="shared" si="2"/>
        <v>0</v>
      </c>
    </row>
    <row r="22" spans="1:10" s="10" customFormat="1" ht="31.5" customHeight="1" x14ac:dyDescent="0.3">
      <c r="A22" s="65"/>
      <c r="B22" s="68"/>
      <c r="C22" s="32" t="s">
        <v>6</v>
      </c>
      <c r="D22" s="24">
        <f>SUM(D20:D21)</f>
        <v>301477.90000000002</v>
      </c>
      <c r="E22" s="24">
        <f>SUM(E20:E21)</f>
        <v>1809</v>
      </c>
      <c r="F22" s="24">
        <f>SUM(F20:F21)</f>
        <v>251380.4</v>
      </c>
      <c r="G22" s="24">
        <f>SUM(G20:G21)</f>
        <v>48288.5</v>
      </c>
      <c r="H22" s="24">
        <v>0</v>
      </c>
      <c r="I22" s="24">
        <v>0</v>
      </c>
    </row>
    <row r="23" spans="1:10" s="10" customFormat="1" ht="19.5" customHeight="1" x14ac:dyDescent="0.3">
      <c r="A23" s="63" t="s">
        <v>24</v>
      </c>
      <c r="B23" s="66"/>
      <c r="C23" s="31">
        <v>2022</v>
      </c>
      <c r="D23" s="24">
        <f>SUM(E23:I23)</f>
        <v>97442.1</v>
      </c>
      <c r="E23" s="24">
        <f>E26</f>
        <v>827</v>
      </c>
      <c r="F23" s="24">
        <f t="shared" ref="F23:I24" si="3">F26</f>
        <v>96615.1</v>
      </c>
      <c r="G23" s="24">
        <f t="shared" si="3"/>
        <v>0</v>
      </c>
      <c r="H23" s="24">
        <f t="shared" si="3"/>
        <v>0</v>
      </c>
      <c r="I23" s="24">
        <f t="shared" si="3"/>
        <v>0</v>
      </c>
    </row>
    <row r="24" spans="1:10" s="10" customFormat="1" ht="20.25" customHeight="1" x14ac:dyDescent="0.3">
      <c r="A24" s="64"/>
      <c r="B24" s="67"/>
      <c r="C24" s="31">
        <v>2023</v>
      </c>
      <c r="D24" s="24">
        <f t="shared" ref="D24" si="4">SUM(E24:I24)</f>
        <v>204035.8</v>
      </c>
      <c r="E24" s="24">
        <f>E27</f>
        <v>982</v>
      </c>
      <c r="F24" s="24">
        <f t="shared" si="3"/>
        <v>154765.29999999999</v>
      </c>
      <c r="G24" s="24">
        <f t="shared" si="3"/>
        <v>48288.5</v>
      </c>
      <c r="H24" s="24">
        <f t="shared" si="3"/>
        <v>0</v>
      </c>
      <c r="I24" s="24">
        <f t="shared" si="3"/>
        <v>0</v>
      </c>
    </row>
    <row r="25" spans="1:10" s="10" customFormat="1" ht="27" customHeight="1" x14ac:dyDescent="0.3">
      <c r="A25" s="65"/>
      <c r="B25" s="68"/>
      <c r="C25" s="32" t="s">
        <v>6</v>
      </c>
      <c r="D25" s="24">
        <f>SUM(D23:D24)</f>
        <v>301477.90000000002</v>
      </c>
      <c r="E25" s="24">
        <f>SUM(E23:E24)</f>
        <v>1809</v>
      </c>
      <c r="F25" s="24">
        <f>SUM(F23:F24)</f>
        <v>251380.4</v>
      </c>
      <c r="G25" s="24">
        <f>SUM(G23:G24)</f>
        <v>48288.5</v>
      </c>
      <c r="H25" s="24">
        <v>0</v>
      </c>
      <c r="I25" s="24">
        <v>0</v>
      </c>
    </row>
    <row r="26" spans="1:10" s="10" customFormat="1" ht="22.5" customHeight="1" x14ac:dyDescent="0.3">
      <c r="A26" s="63" t="s">
        <v>25</v>
      </c>
      <c r="B26" s="66"/>
      <c r="C26" s="31">
        <v>2022</v>
      </c>
      <c r="D26" s="24">
        <f>SUM(E26:I26)</f>
        <v>97442.1</v>
      </c>
      <c r="E26" s="24">
        <f t="shared" ref="E26:I27" si="5">E29+E32+E35+E38</f>
        <v>827</v>
      </c>
      <c r="F26" s="24">
        <f t="shared" si="5"/>
        <v>96615.1</v>
      </c>
      <c r="G26" s="24">
        <f t="shared" si="5"/>
        <v>0</v>
      </c>
      <c r="H26" s="24">
        <f t="shared" si="5"/>
        <v>0</v>
      </c>
      <c r="I26" s="24">
        <f t="shared" si="5"/>
        <v>0</v>
      </c>
    </row>
    <row r="27" spans="1:10" s="10" customFormat="1" ht="20.25" customHeight="1" x14ac:dyDescent="0.3">
      <c r="A27" s="64"/>
      <c r="B27" s="67"/>
      <c r="C27" s="31">
        <v>2023</v>
      </c>
      <c r="D27" s="24">
        <f>SUM(E27:I27)</f>
        <v>204035.8</v>
      </c>
      <c r="E27" s="24">
        <f t="shared" si="5"/>
        <v>982</v>
      </c>
      <c r="F27" s="24">
        <f t="shared" si="5"/>
        <v>154765.29999999999</v>
      </c>
      <c r="G27" s="24">
        <f t="shared" si="5"/>
        <v>48288.5</v>
      </c>
      <c r="H27" s="24">
        <f t="shared" si="5"/>
        <v>0</v>
      </c>
      <c r="I27" s="24">
        <f t="shared" si="5"/>
        <v>0</v>
      </c>
    </row>
    <row r="28" spans="1:10" s="10" customFormat="1" ht="36.75" customHeight="1" x14ac:dyDescent="0.3">
      <c r="A28" s="65"/>
      <c r="B28" s="68"/>
      <c r="C28" s="32" t="s">
        <v>6</v>
      </c>
      <c r="D28" s="24">
        <f>SUM(D26:D27)</f>
        <v>301477.90000000002</v>
      </c>
      <c r="E28" s="24">
        <f>SUM(E26:E27)</f>
        <v>1809</v>
      </c>
      <c r="F28" s="24">
        <f>SUM(F26:F27)</f>
        <v>251380.4</v>
      </c>
      <c r="G28" s="24">
        <f>G27+G26</f>
        <v>48288.5</v>
      </c>
      <c r="H28" s="24">
        <v>0</v>
      </c>
      <c r="I28" s="24">
        <v>0</v>
      </c>
    </row>
    <row r="29" spans="1:10" ht="30.75" customHeight="1" x14ac:dyDescent="0.3">
      <c r="A29" s="69" t="s">
        <v>33</v>
      </c>
      <c r="B29" s="72" t="s">
        <v>15</v>
      </c>
      <c r="C29" s="39">
        <v>2022</v>
      </c>
      <c r="D29" s="36">
        <v>0</v>
      </c>
      <c r="E29" s="36">
        <v>0</v>
      </c>
      <c r="F29" s="36">
        <v>0</v>
      </c>
      <c r="G29" s="36">
        <v>0</v>
      </c>
      <c r="H29" s="36">
        <v>0</v>
      </c>
      <c r="I29" s="36">
        <v>0</v>
      </c>
    </row>
    <row r="30" spans="1:10" ht="28.5" customHeight="1" x14ac:dyDescent="0.3">
      <c r="A30" s="70"/>
      <c r="B30" s="73"/>
      <c r="C30" s="39">
        <v>2023</v>
      </c>
      <c r="D30" s="36">
        <v>0</v>
      </c>
      <c r="E30" s="36">
        <v>0</v>
      </c>
      <c r="F30" s="36">
        <v>0</v>
      </c>
      <c r="G30" s="36">
        <v>0</v>
      </c>
      <c r="H30" s="36">
        <v>0</v>
      </c>
      <c r="I30" s="36">
        <v>0</v>
      </c>
    </row>
    <row r="31" spans="1:10" ht="60" customHeight="1" x14ac:dyDescent="0.3">
      <c r="A31" s="71"/>
      <c r="B31" s="74"/>
      <c r="C31" s="39" t="s">
        <v>6</v>
      </c>
      <c r="D31" s="36">
        <v>0</v>
      </c>
      <c r="E31" s="36">
        <v>0</v>
      </c>
      <c r="F31" s="36">
        <v>0</v>
      </c>
      <c r="G31" s="36">
        <v>0</v>
      </c>
      <c r="H31" s="36">
        <v>0</v>
      </c>
      <c r="I31" s="36">
        <v>0</v>
      </c>
    </row>
    <row r="32" spans="1:10" ht="18.75" customHeight="1" x14ac:dyDescent="0.3">
      <c r="A32" s="75" t="s">
        <v>21</v>
      </c>
      <c r="B32" s="78" t="s">
        <v>19</v>
      </c>
      <c r="C32" s="52">
        <v>2022</v>
      </c>
      <c r="D32" s="22">
        <f>SUM(E32:I32)</f>
        <v>0</v>
      </c>
      <c r="E32" s="22">
        <f>SUM(F32:J32)</f>
        <v>0</v>
      </c>
      <c r="F32" s="22">
        <v>0</v>
      </c>
      <c r="G32" s="19">
        <v>0</v>
      </c>
      <c r="H32" s="19">
        <v>0</v>
      </c>
      <c r="I32" s="19">
        <v>0</v>
      </c>
    </row>
    <row r="33" spans="1:9" x14ac:dyDescent="0.3">
      <c r="A33" s="76"/>
      <c r="B33" s="78"/>
      <c r="C33" s="52">
        <v>2023</v>
      </c>
      <c r="D33" s="22">
        <f>SUM(E33:I33)</f>
        <v>48288.5</v>
      </c>
      <c r="E33" s="19">
        <v>0</v>
      </c>
      <c r="F33" s="22">
        <v>0</v>
      </c>
      <c r="G33" s="19">
        <v>48288.5</v>
      </c>
      <c r="H33" s="19">
        <v>0</v>
      </c>
      <c r="I33" s="19">
        <v>0</v>
      </c>
    </row>
    <row r="34" spans="1:9" ht="24.75" customHeight="1" x14ac:dyDescent="0.3">
      <c r="A34" s="77"/>
      <c r="B34" s="78"/>
      <c r="C34" s="20" t="s">
        <v>6</v>
      </c>
      <c r="D34" s="23">
        <f t="shared" ref="D34:I34" si="6">SUM(D32:D33)</f>
        <v>48288.5</v>
      </c>
      <c r="E34" s="23">
        <f t="shared" si="6"/>
        <v>0</v>
      </c>
      <c r="F34" s="23">
        <f t="shared" si="6"/>
        <v>0</v>
      </c>
      <c r="G34" s="23">
        <f t="shared" si="6"/>
        <v>48288.5</v>
      </c>
      <c r="H34" s="23">
        <f t="shared" si="6"/>
        <v>0</v>
      </c>
      <c r="I34" s="23">
        <f t="shared" si="6"/>
        <v>0</v>
      </c>
    </row>
    <row r="35" spans="1:9" ht="21" customHeight="1" x14ac:dyDescent="0.3">
      <c r="A35" s="75" t="s">
        <v>22</v>
      </c>
      <c r="B35" s="78" t="s">
        <v>19</v>
      </c>
      <c r="C35" s="52">
        <v>2022</v>
      </c>
      <c r="D35" s="22">
        <f>SUM(E35:I35)</f>
        <v>95820.5</v>
      </c>
      <c r="E35" s="19">
        <v>0</v>
      </c>
      <c r="F35" s="22">
        <v>95820.5</v>
      </c>
      <c r="G35" s="19">
        <v>0</v>
      </c>
      <c r="H35" s="19">
        <v>0</v>
      </c>
      <c r="I35" s="19">
        <v>0</v>
      </c>
    </row>
    <row r="36" spans="1:9" ht="21" customHeight="1" x14ac:dyDescent="0.3">
      <c r="A36" s="76"/>
      <c r="B36" s="78"/>
      <c r="C36" s="52">
        <v>2023</v>
      </c>
      <c r="D36" s="22">
        <f>SUM(E36:I36)</f>
        <v>153821.9</v>
      </c>
      <c r="E36" s="19">
        <v>0</v>
      </c>
      <c r="F36" s="22">
        <v>153821.9</v>
      </c>
      <c r="G36" s="19">
        <v>0</v>
      </c>
      <c r="H36" s="19">
        <v>0</v>
      </c>
      <c r="I36" s="19">
        <v>0</v>
      </c>
    </row>
    <row r="37" spans="1:9" ht="34.5" customHeight="1" x14ac:dyDescent="0.3">
      <c r="A37" s="77"/>
      <c r="B37" s="78"/>
      <c r="C37" s="20" t="s">
        <v>6</v>
      </c>
      <c r="D37" s="23">
        <f>SUM(D35:D36)</f>
        <v>249642.4</v>
      </c>
      <c r="E37" s="23">
        <v>0</v>
      </c>
      <c r="F37" s="23">
        <f>SUM(F35:F36)</f>
        <v>249642.4</v>
      </c>
      <c r="G37" s="23">
        <f>SUM(G35:G36)</f>
        <v>0</v>
      </c>
      <c r="H37" s="23">
        <f>SUM(H35:H36)</f>
        <v>0</v>
      </c>
      <c r="I37" s="23">
        <f>SUM(I35:I36)</f>
        <v>0</v>
      </c>
    </row>
    <row r="38" spans="1:9" x14ac:dyDescent="0.3">
      <c r="A38" s="75" t="s">
        <v>22</v>
      </c>
      <c r="B38" s="78" t="s">
        <v>19</v>
      </c>
      <c r="C38" s="52">
        <v>2022</v>
      </c>
      <c r="D38" s="36">
        <f>SUM(E38:I38)</f>
        <v>1621.6</v>
      </c>
      <c r="E38" s="19">
        <v>827</v>
      </c>
      <c r="F38" s="36">
        <v>794.6</v>
      </c>
      <c r="G38" s="19">
        <v>0</v>
      </c>
      <c r="H38" s="19">
        <v>0</v>
      </c>
      <c r="I38" s="19">
        <v>0</v>
      </c>
    </row>
    <row r="39" spans="1:9" x14ac:dyDescent="0.3">
      <c r="A39" s="76"/>
      <c r="B39" s="78"/>
      <c r="C39" s="52">
        <v>2023</v>
      </c>
      <c r="D39" s="36">
        <f>SUM(E39:I39)</f>
        <v>1925.4</v>
      </c>
      <c r="E39" s="19">
        <v>982</v>
      </c>
      <c r="F39" s="22">
        <v>943.4</v>
      </c>
      <c r="G39" s="19">
        <v>0</v>
      </c>
      <c r="H39" s="19">
        <v>0</v>
      </c>
      <c r="I39" s="19">
        <v>0</v>
      </c>
    </row>
    <row r="40" spans="1:9" ht="30" customHeight="1" x14ac:dyDescent="0.3">
      <c r="A40" s="77"/>
      <c r="B40" s="78"/>
      <c r="C40" s="20" t="s">
        <v>6</v>
      </c>
      <c r="D40" s="23">
        <f>D39+D38</f>
        <v>3547</v>
      </c>
      <c r="E40" s="23">
        <f>E39+E38</f>
        <v>1809</v>
      </c>
      <c r="F40" s="23">
        <f>F39+F38</f>
        <v>1738</v>
      </c>
      <c r="G40" s="23">
        <f>SUM(G38:G39)</f>
        <v>0</v>
      </c>
      <c r="H40" s="23">
        <f>SUM(H38:H39)</f>
        <v>0</v>
      </c>
      <c r="I40" s="23">
        <f>SUM(I38:I39)</f>
        <v>0</v>
      </c>
    </row>
    <row r="41" spans="1:9" x14ac:dyDescent="0.3">
      <c r="A41" s="79" t="s">
        <v>27</v>
      </c>
      <c r="B41" s="82" t="s">
        <v>19</v>
      </c>
      <c r="C41" s="31">
        <v>2024</v>
      </c>
      <c r="D41" s="24">
        <f t="shared" ref="D41:D42" si="7">SUM(E41:I41)</f>
        <v>68939.799999999988</v>
      </c>
      <c r="E41" s="24">
        <f>E47</f>
        <v>1298.2</v>
      </c>
      <c r="F41" s="24">
        <f t="shared" ref="F41:I41" si="8">F47</f>
        <v>67641.599999999991</v>
      </c>
      <c r="G41" s="24">
        <f t="shared" si="8"/>
        <v>0</v>
      </c>
      <c r="H41" s="24">
        <f t="shared" si="8"/>
        <v>0</v>
      </c>
      <c r="I41" s="24">
        <f t="shared" si="8"/>
        <v>0</v>
      </c>
    </row>
    <row r="42" spans="1:9" x14ac:dyDescent="0.3">
      <c r="A42" s="80"/>
      <c r="B42" s="83"/>
      <c r="C42" s="31">
        <v>2025</v>
      </c>
      <c r="D42" s="24">
        <f t="shared" si="7"/>
        <v>63068.800000000003</v>
      </c>
      <c r="E42" s="24">
        <f t="shared" ref="E42:I43" si="9">E48</f>
        <v>593.9</v>
      </c>
      <c r="F42" s="24">
        <f t="shared" si="9"/>
        <v>62474.9</v>
      </c>
      <c r="G42" s="24">
        <f t="shared" si="9"/>
        <v>0</v>
      </c>
      <c r="H42" s="24">
        <f t="shared" si="9"/>
        <v>0</v>
      </c>
      <c r="I42" s="24">
        <f t="shared" si="9"/>
        <v>0</v>
      </c>
    </row>
    <row r="43" spans="1:9" x14ac:dyDescent="0.3">
      <c r="A43" s="80"/>
      <c r="B43" s="83"/>
      <c r="C43" s="31">
        <v>2026</v>
      </c>
      <c r="D43" s="24">
        <f>E43+F43+G43+H43+I43</f>
        <v>45997.3</v>
      </c>
      <c r="E43" s="24">
        <f t="shared" si="9"/>
        <v>583.9</v>
      </c>
      <c r="F43" s="24">
        <f t="shared" si="9"/>
        <v>45413.4</v>
      </c>
      <c r="G43" s="24">
        <f t="shared" si="9"/>
        <v>0</v>
      </c>
      <c r="H43" s="24">
        <f t="shared" si="9"/>
        <v>0</v>
      </c>
      <c r="I43" s="24">
        <f t="shared" si="9"/>
        <v>0</v>
      </c>
    </row>
    <row r="44" spans="1:9" x14ac:dyDescent="0.3">
      <c r="A44" s="80"/>
      <c r="B44" s="83"/>
      <c r="C44" s="31">
        <v>2027</v>
      </c>
      <c r="D44" s="24">
        <f>E44+F44</f>
        <v>43207.700000000004</v>
      </c>
      <c r="E44" s="24">
        <v>325.3</v>
      </c>
      <c r="F44" s="24">
        <v>42882.400000000001</v>
      </c>
      <c r="G44" s="24">
        <v>0</v>
      </c>
      <c r="H44" s="24">
        <v>0</v>
      </c>
      <c r="I44" s="24">
        <v>0</v>
      </c>
    </row>
    <row r="45" spans="1:9" x14ac:dyDescent="0.3">
      <c r="A45" s="80"/>
      <c r="B45" s="83"/>
      <c r="C45" s="31">
        <v>2028</v>
      </c>
      <c r="D45" s="24">
        <f>E45+F45</f>
        <v>72504.599999999991</v>
      </c>
      <c r="E45" s="24">
        <v>497.7</v>
      </c>
      <c r="F45" s="24">
        <v>72006.899999999994</v>
      </c>
      <c r="G45" s="24">
        <v>0</v>
      </c>
      <c r="H45" s="24">
        <v>0</v>
      </c>
      <c r="I45" s="24">
        <v>0</v>
      </c>
    </row>
    <row r="46" spans="1:9" x14ac:dyDescent="0.3">
      <c r="A46" s="81"/>
      <c r="B46" s="84"/>
      <c r="C46" s="32" t="s">
        <v>6</v>
      </c>
      <c r="D46" s="24">
        <f>SUM(D41:D45)</f>
        <v>293718.19999999995</v>
      </c>
      <c r="E46" s="24">
        <f>SUM(E41:E45)</f>
        <v>3299</v>
      </c>
      <c r="F46" s="24">
        <f>SUM(F41:F45)</f>
        <v>290419.19999999995</v>
      </c>
      <c r="G46" s="24">
        <f t="shared" ref="G46:I46" si="10">SUM(G41:G43)</f>
        <v>0</v>
      </c>
      <c r="H46" s="24">
        <f t="shared" si="10"/>
        <v>0</v>
      </c>
      <c r="I46" s="24">
        <f t="shared" si="10"/>
        <v>0</v>
      </c>
    </row>
    <row r="47" spans="1:9" x14ac:dyDescent="0.3">
      <c r="A47" s="85" t="s">
        <v>26</v>
      </c>
      <c r="B47" s="67"/>
      <c r="C47" s="31">
        <v>2024</v>
      </c>
      <c r="D47" s="24">
        <f t="shared" ref="D47:D48" si="11">SUM(E47:I47)</f>
        <v>68939.799999999988</v>
      </c>
      <c r="E47" s="24">
        <f t="shared" ref="E47:I49" si="12">E53+E59</f>
        <v>1298.2</v>
      </c>
      <c r="F47" s="24">
        <f t="shared" si="12"/>
        <v>67641.599999999991</v>
      </c>
      <c r="G47" s="24">
        <f t="shared" si="12"/>
        <v>0</v>
      </c>
      <c r="H47" s="24">
        <f t="shared" si="12"/>
        <v>0</v>
      </c>
      <c r="I47" s="24">
        <f t="shared" si="12"/>
        <v>0</v>
      </c>
    </row>
    <row r="48" spans="1:9" x14ac:dyDescent="0.3">
      <c r="A48" s="85"/>
      <c r="B48" s="67"/>
      <c r="C48" s="31">
        <v>2025</v>
      </c>
      <c r="D48" s="24">
        <f t="shared" si="11"/>
        <v>63068.800000000003</v>
      </c>
      <c r="E48" s="24">
        <f t="shared" si="12"/>
        <v>593.9</v>
      </c>
      <c r="F48" s="24">
        <f t="shared" si="12"/>
        <v>62474.9</v>
      </c>
      <c r="G48" s="24">
        <f t="shared" si="12"/>
        <v>0</v>
      </c>
      <c r="H48" s="24">
        <f t="shared" si="12"/>
        <v>0</v>
      </c>
      <c r="I48" s="24">
        <f t="shared" si="12"/>
        <v>0</v>
      </c>
    </row>
    <row r="49" spans="1:9" x14ac:dyDescent="0.3">
      <c r="A49" s="85"/>
      <c r="B49" s="67"/>
      <c r="C49" s="31">
        <v>2026</v>
      </c>
      <c r="D49" s="24">
        <f>E49+F49+G49+H49+I49</f>
        <v>45997.3</v>
      </c>
      <c r="E49" s="24">
        <f t="shared" si="12"/>
        <v>583.9</v>
      </c>
      <c r="F49" s="24">
        <f>F55+F61</f>
        <v>45413.4</v>
      </c>
      <c r="G49" s="24">
        <f t="shared" si="12"/>
        <v>0</v>
      </c>
      <c r="H49" s="24">
        <f t="shared" si="12"/>
        <v>0</v>
      </c>
      <c r="I49" s="24">
        <f t="shared" si="12"/>
        <v>0</v>
      </c>
    </row>
    <row r="50" spans="1:9" x14ac:dyDescent="0.3">
      <c r="A50" s="85"/>
      <c r="B50" s="67"/>
      <c r="C50" s="31">
        <v>2027</v>
      </c>
      <c r="D50" s="24">
        <f>E50+F50</f>
        <v>43207.700000000004</v>
      </c>
      <c r="E50" s="24">
        <v>325.3</v>
      </c>
      <c r="F50" s="24">
        <f>F56+F62</f>
        <v>42882.400000000001</v>
      </c>
      <c r="G50" s="24">
        <v>0</v>
      </c>
      <c r="H50" s="24">
        <v>0</v>
      </c>
      <c r="I50" s="24">
        <v>0</v>
      </c>
    </row>
    <row r="51" spans="1:9" x14ac:dyDescent="0.3">
      <c r="A51" s="85"/>
      <c r="B51" s="67"/>
      <c r="C51" s="31">
        <v>2028</v>
      </c>
      <c r="D51" s="24">
        <f>E51+F51</f>
        <v>72504.599999999991</v>
      </c>
      <c r="E51" s="24">
        <v>497.7</v>
      </c>
      <c r="F51" s="24">
        <f>F57+F63</f>
        <v>72006.899999999994</v>
      </c>
      <c r="G51" s="24">
        <v>0</v>
      </c>
      <c r="H51" s="24">
        <v>0</v>
      </c>
      <c r="I51" s="24">
        <v>0</v>
      </c>
    </row>
    <row r="52" spans="1:9" x14ac:dyDescent="0.3">
      <c r="A52" s="86"/>
      <c r="B52" s="68"/>
      <c r="C52" s="32" t="s">
        <v>6</v>
      </c>
      <c r="D52" s="24">
        <f>SUM(D47:D51)</f>
        <v>293718.19999999995</v>
      </c>
      <c r="E52" s="24">
        <f>SUM(E47:E51)</f>
        <v>3299</v>
      </c>
      <c r="F52" s="24">
        <f>SUM(F47:F51)</f>
        <v>290419.19999999995</v>
      </c>
      <c r="G52" s="24">
        <f t="shared" ref="G52:I52" si="13">SUM(G47:G49)</f>
        <v>0</v>
      </c>
      <c r="H52" s="24">
        <f t="shared" si="13"/>
        <v>0</v>
      </c>
      <c r="I52" s="24">
        <f t="shared" si="13"/>
        <v>0</v>
      </c>
    </row>
    <row r="53" spans="1:9" ht="16.5" customHeight="1" x14ac:dyDescent="0.3">
      <c r="A53" s="76" t="s">
        <v>22</v>
      </c>
      <c r="B53" s="87"/>
      <c r="C53" s="52">
        <v>2024</v>
      </c>
      <c r="D53" s="40">
        <f>SUM(E53:I53)</f>
        <v>66394.399999999994</v>
      </c>
      <c r="E53" s="41">
        <v>0</v>
      </c>
      <c r="F53" s="40">
        <v>66394.399999999994</v>
      </c>
      <c r="G53" s="19">
        <v>0</v>
      </c>
      <c r="H53" s="19">
        <v>0</v>
      </c>
      <c r="I53" s="19">
        <v>0</v>
      </c>
    </row>
    <row r="54" spans="1:9" ht="16.5" customHeight="1" x14ac:dyDescent="0.3">
      <c r="A54" s="76"/>
      <c r="B54" s="88"/>
      <c r="C54" s="52">
        <v>2025</v>
      </c>
      <c r="D54" s="40">
        <f t="shared" ref="D54:D55" si="14">SUM(E54:I54)</f>
        <v>61881</v>
      </c>
      <c r="E54" s="41">
        <v>0</v>
      </c>
      <c r="F54" s="40">
        <v>61881</v>
      </c>
      <c r="G54" s="19">
        <v>0</v>
      </c>
      <c r="H54" s="19">
        <v>0</v>
      </c>
      <c r="I54" s="19">
        <v>0</v>
      </c>
    </row>
    <row r="55" spans="1:9" ht="15" customHeight="1" x14ac:dyDescent="0.3">
      <c r="A55" s="76"/>
      <c r="B55" s="88"/>
      <c r="C55" s="52">
        <v>2026</v>
      </c>
      <c r="D55" s="40">
        <f t="shared" si="14"/>
        <v>44754.9</v>
      </c>
      <c r="E55" s="41">
        <v>0</v>
      </c>
      <c r="F55" s="40">
        <v>44754.9</v>
      </c>
      <c r="G55" s="19">
        <v>0</v>
      </c>
      <c r="H55" s="19">
        <v>0</v>
      </c>
      <c r="I55" s="19">
        <v>0</v>
      </c>
    </row>
    <row r="56" spans="1:9" ht="15" customHeight="1" x14ac:dyDescent="0.3">
      <c r="A56" s="76"/>
      <c r="B56" s="88"/>
      <c r="C56" s="52">
        <v>2027</v>
      </c>
      <c r="D56" s="40">
        <f>E56+F56+G56+H56+I56</f>
        <v>42451.1</v>
      </c>
      <c r="E56" s="41">
        <v>0</v>
      </c>
      <c r="F56" s="40">
        <v>42451.1</v>
      </c>
      <c r="G56" s="19">
        <v>0</v>
      </c>
      <c r="H56" s="19">
        <v>0</v>
      </c>
      <c r="I56" s="19">
        <v>0</v>
      </c>
    </row>
    <row r="57" spans="1:9" ht="15" customHeight="1" x14ac:dyDescent="0.3">
      <c r="A57" s="76"/>
      <c r="B57" s="88"/>
      <c r="C57" s="52">
        <v>2028</v>
      </c>
      <c r="D57" s="40">
        <f>E57+F57+G57+H57+I57</f>
        <v>71260.399999999994</v>
      </c>
      <c r="E57" s="41">
        <v>0</v>
      </c>
      <c r="F57" s="40">
        <v>71260.399999999994</v>
      </c>
      <c r="G57" s="19">
        <v>0</v>
      </c>
      <c r="H57" s="19">
        <v>0</v>
      </c>
      <c r="I57" s="19">
        <v>0</v>
      </c>
    </row>
    <row r="58" spans="1:9" ht="15.75" customHeight="1" x14ac:dyDescent="0.3">
      <c r="A58" s="77"/>
      <c r="B58" s="89"/>
      <c r="C58" s="20" t="s">
        <v>6</v>
      </c>
      <c r="D58" s="40">
        <f>SUM(D53:D57)</f>
        <v>286741.8</v>
      </c>
      <c r="E58" s="42">
        <v>0</v>
      </c>
      <c r="F58" s="42">
        <f>SUM(F53:F57)</f>
        <v>286741.8</v>
      </c>
      <c r="G58" s="23">
        <f>SUM(G53:G57)</f>
        <v>0</v>
      </c>
      <c r="H58" s="23">
        <f>SUM(H53:H57)</f>
        <v>0</v>
      </c>
      <c r="I58" s="23">
        <f>SUM(I53:I57)</f>
        <v>0</v>
      </c>
    </row>
    <row r="59" spans="1:9" ht="20.25" customHeight="1" x14ac:dyDescent="0.3">
      <c r="A59" s="76" t="s">
        <v>22</v>
      </c>
      <c r="B59" s="78"/>
      <c r="C59" s="52">
        <v>2024</v>
      </c>
      <c r="D59" s="22">
        <f>E59+F59+G59+H59+I59</f>
        <v>2545.4</v>
      </c>
      <c r="E59" s="19">
        <v>1298.2</v>
      </c>
      <c r="F59" s="22">
        <v>1247.2</v>
      </c>
      <c r="G59" s="19">
        <v>0</v>
      </c>
      <c r="H59" s="19">
        <v>0</v>
      </c>
      <c r="I59" s="19">
        <v>0</v>
      </c>
    </row>
    <row r="60" spans="1:9" ht="18" customHeight="1" x14ac:dyDescent="0.3">
      <c r="A60" s="76"/>
      <c r="B60" s="78"/>
      <c r="C60" s="52">
        <v>2025</v>
      </c>
      <c r="D60" s="40">
        <f t="shared" ref="D60:D61" si="15">E60+F60+G60+H60+I60</f>
        <v>1187.8</v>
      </c>
      <c r="E60" s="41">
        <v>593.9</v>
      </c>
      <c r="F60" s="40">
        <v>593.9</v>
      </c>
      <c r="G60" s="19">
        <v>0</v>
      </c>
      <c r="H60" s="19">
        <v>0</v>
      </c>
      <c r="I60" s="19">
        <v>0</v>
      </c>
    </row>
    <row r="61" spans="1:9" ht="21.75" customHeight="1" x14ac:dyDescent="0.3">
      <c r="A61" s="76"/>
      <c r="B61" s="78"/>
      <c r="C61" s="52">
        <v>2026</v>
      </c>
      <c r="D61" s="40">
        <f t="shared" si="15"/>
        <v>1242.4000000000001</v>
      </c>
      <c r="E61" s="41">
        <v>583.9</v>
      </c>
      <c r="F61" s="40">
        <v>658.5</v>
      </c>
      <c r="G61" s="19">
        <v>0</v>
      </c>
      <c r="H61" s="19">
        <v>0</v>
      </c>
      <c r="I61" s="19">
        <v>0</v>
      </c>
    </row>
    <row r="62" spans="1:9" ht="21.75" customHeight="1" x14ac:dyDescent="0.3">
      <c r="A62" s="76"/>
      <c r="B62" s="78"/>
      <c r="C62" s="52">
        <v>2027</v>
      </c>
      <c r="D62" s="40">
        <f>E62+F62+G62+H62+I62</f>
        <v>756.6</v>
      </c>
      <c r="E62" s="41">
        <v>325.3</v>
      </c>
      <c r="F62" s="40">
        <v>431.3</v>
      </c>
      <c r="G62" s="19">
        <v>0</v>
      </c>
      <c r="H62" s="19">
        <v>0</v>
      </c>
      <c r="I62" s="19">
        <v>0</v>
      </c>
    </row>
    <row r="63" spans="1:9" ht="24" customHeight="1" x14ac:dyDescent="0.3">
      <c r="A63" s="76"/>
      <c r="B63" s="78"/>
      <c r="C63" s="52">
        <v>2028</v>
      </c>
      <c r="D63" s="40">
        <f>E63+F63</f>
        <v>1244.2</v>
      </c>
      <c r="E63" s="41">
        <v>497.7</v>
      </c>
      <c r="F63" s="40">
        <v>746.5</v>
      </c>
      <c r="G63" s="19">
        <v>0</v>
      </c>
      <c r="H63" s="19">
        <v>0</v>
      </c>
      <c r="I63" s="19">
        <v>0</v>
      </c>
    </row>
    <row r="64" spans="1:9" ht="22.5" customHeight="1" x14ac:dyDescent="0.3">
      <c r="A64" s="77"/>
      <c r="B64" s="78"/>
      <c r="C64" s="20" t="s">
        <v>6</v>
      </c>
      <c r="D64" s="42">
        <f>SUM(D59:D63)</f>
        <v>6976.4000000000005</v>
      </c>
      <c r="E64" s="42">
        <f>SUM(E59:E63)</f>
        <v>3299</v>
      </c>
      <c r="F64" s="42">
        <f>SUM(F59:F63)</f>
        <v>3677.4</v>
      </c>
      <c r="G64" s="23">
        <f t="shared" ref="G64:I64" si="16">SUM(G59:G63)</f>
        <v>0</v>
      </c>
      <c r="H64" s="23">
        <f t="shared" si="16"/>
        <v>0</v>
      </c>
      <c r="I64" s="23">
        <f t="shared" si="16"/>
        <v>0</v>
      </c>
    </row>
    <row r="65" spans="1:10" ht="22.5" customHeight="1" x14ac:dyDescent="0.3">
      <c r="A65" s="30" t="s">
        <v>18</v>
      </c>
      <c r="B65" s="29"/>
      <c r="C65" s="25"/>
      <c r="D65" s="26"/>
      <c r="E65" s="27"/>
      <c r="F65" s="27"/>
      <c r="G65" s="27"/>
      <c r="H65" s="27"/>
      <c r="I65" s="28"/>
    </row>
    <row r="66" spans="1:10" ht="22.5" customHeight="1" x14ac:dyDescent="0.3">
      <c r="A66" s="90" t="s">
        <v>6</v>
      </c>
      <c r="B66" s="93"/>
      <c r="C66" s="44">
        <v>2022</v>
      </c>
      <c r="D66" s="16">
        <f>SUM(E66:I66)</f>
        <v>8637.8200000000015</v>
      </c>
      <c r="E66" s="16">
        <f t="shared" ref="E66:I67" si="17">E75+E100</f>
        <v>0</v>
      </c>
      <c r="F66" s="16">
        <f t="shared" si="17"/>
        <v>344</v>
      </c>
      <c r="G66" s="16">
        <f t="shared" si="17"/>
        <v>7970.72</v>
      </c>
      <c r="H66" s="16">
        <f t="shared" si="17"/>
        <v>323.10000000000002</v>
      </c>
      <c r="I66" s="16">
        <f t="shared" si="17"/>
        <v>0</v>
      </c>
    </row>
    <row r="67" spans="1:10" ht="25.5" customHeight="1" x14ac:dyDescent="0.3">
      <c r="A67" s="91"/>
      <c r="B67" s="85"/>
      <c r="C67" s="44">
        <v>2023</v>
      </c>
      <c r="D67" s="16">
        <f>SUM(E67:I67)</f>
        <v>8031.8</v>
      </c>
      <c r="E67" s="16">
        <f t="shared" si="17"/>
        <v>0</v>
      </c>
      <c r="F67" s="16">
        <f t="shared" si="17"/>
        <v>0</v>
      </c>
      <c r="G67" s="16">
        <f t="shared" si="17"/>
        <v>7678.5</v>
      </c>
      <c r="H67" s="16">
        <f t="shared" si="17"/>
        <v>353.3</v>
      </c>
      <c r="I67" s="16">
        <f t="shared" si="17"/>
        <v>0</v>
      </c>
    </row>
    <row r="68" spans="1:10" ht="26.25" customHeight="1" x14ac:dyDescent="0.3">
      <c r="A68" s="91"/>
      <c r="B68" s="85"/>
      <c r="C68" s="44">
        <v>2024</v>
      </c>
      <c r="D68" s="16">
        <f>E68+F68+G68+H68</f>
        <v>21116.3</v>
      </c>
      <c r="E68" s="16">
        <f t="shared" ref="E68:F70" si="18">E77+E102</f>
        <v>0</v>
      </c>
      <c r="F68" s="16">
        <f t="shared" si="18"/>
        <v>344</v>
      </c>
      <c r="G68" s="16">
        <v>20381.2</v>
      </c>
      <c r="H68" s="16">
        <f t="shared" ref="H68:I70" si="19">H77+H102</f>
        <v>391.1</v>
      </c>
      <c r="I68" s="16">
        <f t="shared" si="19"/>
        <v>0</v>
      </c>
    </row>
    <row r="69" spans="1:10" ht="21.75" customHeight="1" x14ac:dyDescent="0.3">
      <c r="A69" s="91"/>
      <c r="B69" s="85"/>
      <c r="C69" s="44">
        <v>2025</v>
      </c>
      <c r="D69" s="16">
        <f>E69+F69+G69+H69</f>
        <v>88877.9</v>
      </c>
      <c r="E69" s="16">
        <f t="shared" si="18"/>
        <v>4300</v>
      </c>
      <c r="F69" s="16">
        <f t="shared" si="18"/>
        <v>1500</v>
      </c>
      <c r="G69" s="16">
        <f>G78+G103+G124</f>
        <v>82577.2</v>
      </c>
      <c r="H69" s="16">
        <f t="shared" si="19"/>
        <v>500.7</v>
      </c>
      <c r="I69" s="16">
        <f t="shared" si="19"/>
        <v>0</v>
      </c>
    </row>
    <row r="70" spans="1:10" ht="23.25" customHeight="1" x14ac:dyDescent="0.3">
      <c r="A70" s="91"/>
      <c r="B70" s="85"/>
      <c r="C70" s="44">
        <v>2026</v>
      </c>
      <c r="D70" s="16">
        <f>E70+F70+G70+H70+I70</f>
        <v>73822.5</v>
      </c>
      <c r="E70" s="16">
        <f t="shared" si="18"/>
        <v>0</v>
      </c>
      <c r="F70" s="16">
        <f t="shared" si="18"/>
        <v>800</v>
      </c>
      <c r="G70" s="16">
        <f>G79+G104+G125</f>
        <v>72429.899999999994</v>
      </c>
      <c r="H70" s="16">
        <f t="shared" si="19"/>
        <v>592.6</v>
      </c>
      <c r="I70" s="16">
        <f t="shared" si="19"/>
        <v>0</v>
      </c>
    </row>
    <row r="71" spans="1:10" ht="23.25" customHeight="1" x14ac:dyDescent="0.3">
      <c r="A71" s="91"/>
      <c r="B71" s="85"/>
      <c r="C71" s="44">
        <v>2027</v>
      </c>
      <c r="D71" s="16">
        <f>E71+F71+G71+H71+I71</f>
        <v>52427.5</v>
      </c>
      <c r="E71" s="16">
        <v>0</v>
      </c>
      <c r="F71" s="16">
        <v>1000</v>
      </c>
      <c r="G71" s="16">
        <f>G80+G105+G126</f>
        <v>50834.9</v>
      </c>
      <c r="H71" s="16">
        <v>592.6</v>
      </c>
      <c r="I71" s="16">
        <v>0</v>
      </c>
    </row>
    <row r="72" spans="1:10" ht="21" customHeight="1" x14ac:dyDescent="0.3">
      <c r="A72" s="91"/>
      <c r="B72" s="85"/>
      <c r="C72" s="44">
        <v>2028</v>
      </c>
      <c r="D72" s="16">
        <f>E72+F72+G72+H72+I72</f>
        <v>74642.100000000006</v>
      </c>
      <c r="E72" s="16">
        <v>0</v>
      </c>
      <c r="F72" s="16">
        <v>1000</v>
      </c>
      <c r="G72" s="16">
        <f>G81+G106+G127</f>
        <v>73642.100000000006</v>
      </c>
      <c r="H72" s="16">
        <v>0</v>
      </c>
      <c r="I72" s="16">
        <v>0</v>
      </c>
    </row>
    <row r="73" spans="1:10" x14ac:dyDescent="0.3">
      <c r="A73" s="92"/>
      <c r="B73" s="86"/>
      <c r="C73" s="44" t="s">
        <v>6</v>
      </c>
      <c r="D73" s="16">
        <f>SUM(D66:D72)</f>
        <v>327555.92000000004</v>
      </c>
      <c r="E73" s="16">
        <f>SUM(E66:E72)</f>
        <v>4300</v>
      </c>
      <c r="F73" s="16">
        <f>SUM(F66:F72)</f>
        <v>4988</v>
      </c>
      <c r="G73" s="16">
        <f>SUM(G66:G72)</f>
        <v>315514.52</v>
      </c>
      <c r="H73" s="16">
        <f>SUM(H66:H72)</f>
        <v>2753.4</v>
      </c>
      <c r="I73" s="16">
        <f t="shared" ref="I73" si="20">SUM(I66:I69)</f>
        <v>0</v>
      </c>
      <c r="J73" s="49">
        <f>SUM(D78:I78)</f>
        <v>21973.4</v>
      </c>
    </row>
    <row r="74" spans="1:10" x14ac:dyDescent="0.3">
      <c r="A74" s="30" t="s">
        <v>28</v>
      </c>
      <c r="B74" s="29"/>
      <c r="C74" s="25"/>
      <c r="D74" s="26"/>
      <c r="E74" s="27"/>
      <c r="F74" s="27"/>
      <c r="G74" s="27"/>
      <c r="H74" s="27"/>
      <c r="I74" s="28"/>
    </row>
    <row r="75" spans="1:10" x14ac:dyDescent="0.3">
      <c r="A75" s="94" t="s">
        <v>6</v>
      </c>
      <c r="B75" s="59"/>
      <c r="C75" s="51">
        <v>2022</v>
      </c>
      <c r="D75" s="15">
        <f t="shared" ref="D75:D87" si="21">E75+F75+G75+H75+I75</f>
        <v>8293.82</v>
      </c>
      <c r="E75" s="15">
        <f t="shared" ref="E75:I76" si="22">E83+E91</f>
        <v>0</v>
      </c>
      <c r="F75" s="15">
        <f t="shared" si="22"/>
        <v>0</v>
      </c>
      <c r="G75" s="15">
        <f t="shared" si="22"/>
        <v>7970.72</v>
      </c>
      <c r="H75" s="15">
        <f t="shared" si="22"/>
        <v>323.10000000000002</v>
      </c>
      <c r="I75" s="15">
        <f t="shared" si="22"/>
        <v>0</v>
      </c>
    </row>
    <row r="76" spans="1:10" x14ac:dyDescent="0.3">
      <c r="A76" s="94"/>
      <c r="B76" s="59"/>
      <c r="C76" s="51">
        <v>2023</v>
      </c>
      <c r="D76" s="15">
        <f t="shared" si="21"/>
        <v>8031.8</v>
      </c>
      <c r="E76" s="15">
        <f t="shared" si="22"/>
        <v>0</v>
      </c>
      <c r="F76" s="15">
        <f t="shared" si="22"/>
        <v>0</v>
      </c>
      <c r="G76" s="15">
        <f t="shared" si="22"/>
        <v>7678.5</v>
      </c>
      <c r="H76" s="15">
        <f t="shared" si="22"/>
        <v>353.3</v>
      </c>
      <c r="I76" s="15">
        <f t="shared" si="22"/>
        <v>0</v>
      </c>
    </row>
    <row r="77" spans="1:10" ht="20.25" customHeight="1" x14ac:dyDescent="0.3">
      <c r="A77" s="94"/>
      <c r="B77" s="59"/>
      <c r="C77" s="51">
        <v>2024</v>
      </c>
      <c r="D77" s="15">
        <f t="shared" si="21"/>
        <v>8959</v>
      </c>
      <c r="E77" s="15">
        <f t="shared" ref="E77:F79" si="23">E85+E93</f>
        <v>0</v>
      </c>
      <c r="F77" s="15">
        <f t="shared" si="23"/>
        <v>0</v>
      </c>
      <c r="G77" s="15">
        <v>8567.9</v>
      </c>
      <c r="H77" s="15">
        <f>H85+H93</f>
        <v>391.1</v>
      </c>
      <c r="I77" s="15">
        <f>I85+I93</f>
        <v>0</v>
      </c>
    </row>
    <row r="78" spans="1:10" ht="22.5" customHeight="1" x14ac:dyDescent="0.3">
      <c r="A78" s="94"/>
      <c r="B78" s="59"/>
      <c r="C78" s="51">
        <v>2025</v>
      </c>
      <c r="D78" s="15">
        <f t="shared" si="21"/>
        <v>10986.7</v>
      </c>
      <c r="E78" s="15">
        <f t="shared" si="23"/>
        <v>0</v>
      </c>
      <c r="F78" s="15">
        <f t="shared" si="23"/>
        <v>0</v>
      </c>
      <c r="G78" s="15">
        <f>G86+G94</f>
        <v>10486</v>
      </c>
      <c r="H78" s="15">
        <v>500.7</v>
      </c>
      <c r="I78" s="15">
        <f>I86+I94</f>
        <v>0</v>
      </c>
    </row>
    <row r="79" spans="1:10" x14ac:dyDescent="0.3">
      <c r="A79" s="94"/>
      <c r="B79" s="59"/>
      <c r="C79" s="51">
        <v>2026</v>
      </c>
      <c r="D79" s="15">
        <f t="shared" si="21"/>
        <v>12817.9</v>
      </c>
      <c r="E79" s="15">
        <f t="shared" si="23"/>
        <v>0</v>
      </c>
      <c r="F79" s="15">
        <f t="shared" si="23"/>
        <v>0</v>
      </c>
      <c r="G79" s="15">
        <f>G87</f>
        <v>12225.3</v>
      </c>
      <c r="H79" s="15">
        <v>592.6</v>
      </c>
      <c r="I79" s="15">
        <f>I87+I95</f>
        <v>0</v>
      </c>
    </row>
    <row r="80" spans="1:10" x14ac:dyDescent="0.3">
      <c r="A80" s="94"/>
      <c r="B80" s="59"/>
      <c r="C80" s="51">
        <v>2027</v>
      </c>
      <c r="D80" s="15">
        <f t="shared" ref="D80" si="24">E80+F80+G80+H80+I80</f>
        <v>11905.7</v>
      </c>
      <c r="E80" s="15">
        <v>0</v>
      </c>
      <c r="F80" s="15">
        <v>0</v>
      </c>
      <c r="G80" s="15">
        <f>G88</f>
        <v>11313.1</v>
      </c>
      <c r="H80" s="15">
        <v>592.6</v>
      </c>
      <c r="I80" s="15">
        <v>0</v>
      </c>
    </row>
    <row r="81" spans="1:9" x14ac:dyDescent="0.3">
      <c r="A81" s="94"/>
      <c r="B81" s="59"/>
      <c r="C81" s="51">
        <v>2028</v>
      </c>
      <c r="D81" s="15">
        <f t="shared" si="21"/>
        <v>11313.1</v>
      </c>
      <c r="E81" s="15">
        <v>0</v>
      </c>
      <c r="F81" s="15">
        <v>0</v>
      </c>
      <c r="G81" s="15">
        <f>G89</f>
        <v>11313.1</v>
      </c>
      <c r="H81" s="15">
        <v>0</v>
      </c>
      <c r="I81" s="15">
        <v>0</v>
      </c>
    </row>
    <row r="82" spans="1:9" x14ac:dyDescent="0.3">
      <c r="A82" s="94"/>
      <c r="B82" s="59"/>
      <c r="C82" s="51" t="s">
        <v>6</v>
      </c>
      <c r="D82" s="17">
        <f>SUM(D75:D81)</f>
        <v>72308.02</v>
      </c>
      <c r="E82" s="17">
        <f>E75+E76+E77+E78</f>
        <v>0</v>
      </c>
      <c r="F82" s="17">
        <f>F75+F76+F77+F78</f>
        <v>0</v>
      </c>
      <c r="G82" s="17">
        <f>SUM(G75:G81)</f>
        <v>69554.62</v>
      </c>
      <c r="H82" s="17">
        <f>SUM(H75:H81)</f>
        <v>2753.4</v>
      </c>
      <c r="I82" s="17">
        <v>0</v>
      </c>
    </row>
    <row r="83" spans="1:9" x14ac:dyDescent="0.3">
      <c r="A83" s="75" t="s">
        <v>13</v>
      </c>
      <c r="B83" s="78" t="s">
        <v>15</v>
      </c>
      <c r="C83" s="52">
        <v>2022</v>
      </c>
      <c r="D83" s="18">
        <f t="shared" si="21"/>
        <v>7970.72</v>
      </c>
      <c r="E83" s="19">
        <v>0</v>
      </c>
      <c r="F83" s="19">
        <v>0</v>
      </c>
      <c r="G83" s="19">
        <v>7970.72</v>
      </c>
      <c r="H83" s="19">
        <v>0</v>
      </c>
      <c r="I83" s="19">
        <v>0</v>
      </c>
    </row>
    <row r="84" spans="1:9" ht="22.5" customHeight="1" x14ac:dyDescent="0.3">
      <c r="A84" s="76"/>
      <c r="B84" s="78"/>
      <c r="C84" s="52">
        <v>2023</v>
      </c>
      <c r="D84" s="18">
        <f t="shared" si="21"/>
        <v>7678.5</v>
      </c>
      <c r="E84" s="19">
        <v>0</v>
      </c>
      <c r="F84" s="19">
        <v>0</v>
      </c>
      <c r="G84" s="19">
        <v>7678.5</v>
      </c>
      <c r="H84" s="19">
        <v>0</v>
      </c>
      <c r="I84" s="19">
        <v>0</v>
      </c>
    </row>
    <row r="85" spans="1:9" x14ac:dyDescent="0.3">
      <c r="A85" s="76"/>
      <c r="B85" s="78"/>
      <c r="C85" s="52">
        <v>2024</v>
      </c>
      <c r="D85" s="18">
        <f t="shared" si="21"/>
        <v>8567.9</v>
      </c>
      <c r="E85" s="19">
        <v>0</v>
      </c>
      <c r="F85" s="19">
        <v>0</v>
      </c>
      <c r="G85" s="19">
        <v>8567.9</v>
      </c>
      <c r="H85" s="19">
        <v>0</v>
      </c>
      <c r="I85" s="19">
        <v>0</v>
      </c>
    </row>
    <row r="86" spans="1:9" x14ac:dyDescent="0.3">
      <c r="A86" s="76"/>
      <c r="B86" s="78"/>
      <c r="C86" s="52">
        <v>2025</v>
      </c>
      <c r="D86" s="18">
        <f t="shared" si="21"/>
        <v>10486</v>
      </c>
      <c r="E86" s="19">
        <v>0</v>
      </c>
      <c r="F86" s="19">
        <v>0</v>
      </c>
      <c r="G86" s="19">
        <v>10486</v>
      </c>
      <c r="H86" s="19">
        <v>0</v>
      </c>
      <c r="I86" s="19">
        <v>0</v>
      </c>
    </row>
    <row r="87" spans="1:9" x14ac:dyDescent="0.3">
      <c r="A87" s="76"/>
      <c r="B87" s="78"/>
      <c r="C87" s="52">
        <v>2026</v>
      </c>
      <c r="D87" s="18">
        <f t="shared" si="21"/>
        <v>12225.3</v>
      </c>
      <c r="E87" s="19">
        <v>0</v>
      </c>
      <c r="F87" s="19">
        <v>0</v>
      </c>
      <c r="G87" s="19">
        <v>12225.3</v>
      </c>
      <c r="H87" s="19">
        <v>0</v>
      </c>
      <c r="I87" s="19">
        <v>0</v>
      </c>
    </row>
    <row r="88" spans="1:9" x14ac:dyDescent="0.3">
      <c r="A88" s="76"/>
      <c r="B88" s="78"/>
      <c r="C88" s="52">
        <v>2027</v>
      </c>
      <c r="D88" s="18">
        <f>E88+F88+G88+H88</f>
        <v>11313.1</v>
      </c>
      <c r="E88" s="19">
        <v>0</v>
      </c>
      <c r="F88" s="19">
        <v>0</v>
      </c>
      <c r="G88" s="19">
        <v>11313.1</v>
      </c>
      <c r="H88" s="19">
        <v>0</v>
      </c>
      <c r="I88" s="19">
        <v>0</v>
      </c>
    </row>
    <row r="89" spans="1:9" x14ac:dyDescent="0.3">
      <c r="A89" s="76"/>
      <c r="B89" s="78"/>
      <c r="C89" s="52">
        <v>2028</v>
      </c>
      <c r="D89" s="18">
        <f>E89+F89+G89+H89</f>
        <v>11313.1</v>
      </c>
      <c r="E89" s="19">
        <v>0</v>
      </c>
      <c r="F89" s="19">
        <v>0</v>
      </c>
      <c r="G89" s="19">
        <v>11313.1</v>
      </c>
      <c r="H89" s="19">
        <v>0</v>
      </c>
      <c r="I89" s="19">
        <v>0</v>
      </c>
    </row>
    <row r="90" spans="1:9" x14ac:dyDescent="0.3">
      <c r="A90" s="77"/>
      <c r="B90" s="78"/>
      <c r="C90" s="20" t="s">
        <v>6</v>
      </c>
      <c r="D90" s="21">
        <f>SUM(D83:D89)</f>
        <v>69554.62</v>
      </c>
      <c r="E90" s="21">
        <f>SUM(E82:E89)</f>
        <v>0</v>
      </c>
      <c r="F90" s="21">
        <f>SUM(F83:F89)</f>
        <v>0</v>
      </c>
      <c r="G90" s="21">
        <f>SUM(G83:G89)</f>
        <v>69554.62</v>
      </c>
      <c r="H90" s="21">
        <f>SUM(H83:H89)</f>
        <v>0</v>
      </c>
      <c r="I90" s="21">
        <f>SUM(I83:I86)</f>
        <v>0</v>
      </c>
    </row>
    <row r="91" spans="1:9" x14ac:dyDescent="0.3">
      <c r="A91" s="75" t="s">
        <v>17</v>
      </c>
      <c r="B91" s="78" t="s">
        <v>15</v>
      </c>
      <c r="C91" s="52">
        <v>2022</v>
      </c>
      <c r="D91" s="18">
        <f>E91+F91+G91+H91+I91</f>
        <v>323.10000000000002</v>
      </c>
      <c r="E91" s="19">
        <v>0</v>
      </c>
      <c r="F91" s="19">
        <v>0</v>
      </c>
      <c r="G91" s="19">
        <v>0</v>
      </c>
      <c r="H91" s="19">
        <v>323.10000000000002</v>
      </c>
      <c r="I91" s="19">
        <v>0</v>
      </c>
    </row>
    <row r="92" spans="1:9" ht="22.5" customHeight="1" x14ac:dyDescent="0.3">
      <c r="A92" s="76"/>
      <c r="B92" s="78"/>
      <c r="C92" s="52">
        <v>2023</v>
      </c>
      <c r="D92" s="18">
        <f t="shared" ref="D92:D97" si="25">E92+F92+G92+H92+I92</f>
        <v>353.3</v>
      </c>
      <c r="E92" s="19">
        <v>0</v>
      </c>
      <c r="F92" s="19">
        <v>0</v>
      </c>
      <c r="G92" s="19">
        <v>0</v>
      </c>
      <c r="H92" s="19">
        <v>353.3</v>
      </c>
      <c r="I92" s="19">
        <v>0</v>
      </c>
    </row>
    <row r="93" spans="1:9" ht="20.25" customHeight="1" x14ac:dyDescent="0.3">
      <c r="A93" s="76"/>
      <c r="B93" s="78"/>
      <c r="C93" s="52">
        <v>2024</v>
      </c>
      <c r="D93" s="18">
        <f t="shared" si="25"/>
        <v>391.1</v>
      </c>
      <c r="E93" s="19">
        <v>0</v>
      </c>
      <c r="F93" s="19">
        <v>0</v>
      </c>
      <c r="G93" s="19">
        <v>0</v>
      </c>
      <c r="H93" s="19">
        <v>391.1</v>
      </c>
      <c r="I93" s="19">
        <v>0</v>
      </c>
    </row>
    <row r="94" spans="1:9" ht="18.75" customHeight="1" x14ac:dyDescent="0.3">
      <c r="A94" s="76"/>
      <c r="B94" s="78"/>
      <c r="C94" s="52">
        <v>2025</v>
      </c>
      <c r="D94" s="18">
        <f t="shared" si="25"/>
        <v>500.7</v>
      </c>
      <c r="E94" s="19">
        <v>0</v>
      </c>
      <c r="F94" s="19">
        <v>0</v>
      </c>
      <c r="G94" s="19">
        <v>0</v>
      </c>
      <c r="H94" s="19">
        <v>500.7</v>
      </c>
      <c r="I94" s="19">
        <v>0</v>
      </c>
    </row>
    <row r="95" spans="1:9" ht="22.5" customHeight="1" x14ac:dyDescent="0.3">
      <c r="A95" s="76"/>
      <c r="B95" s="78"/>
      <c r="C95" s="52">
        <v>2026</v>
      </c>
      <c r="D95" s="18">
        <f t="shared" si="25"/>
        <v>592.6</v>
      </c>
      <c r="E95" s="19">
        <v>0</v>
      </c>
      <c r="F95" s="19">
        <v>0</v>
      </c>
      <c r="G95" s="19">
        <v>0</v>
      </c>
      <c r="H95" s="19">
        <v>592.6</v>
      </c>
      <c r="I95" s="19">
        <v>0</v>
      </c>
    </row>
    <row r="96" spans="1:9" ht="22.5" customHeight="1" x14ac:dyDescent="0.3">
      <c r="A96" s="76"/>
      <c r="B96" s="78"/>
      <c r="C96" s="52">
        <v>2027</v>
      </c>
      <c r="D96" s="18">
        <f t="shared" ref="D96" si="26">E96+F96+G96+H96+I96</f>
        <v>592.6</v>
      </c>
      <c r="E96" s="19">
        <v>0</v>
      </c>
      <c r="F96" s="19">
        <v>0</v>
      </c>
      <c r="G96" s="19">
        <v>0</v>
      </c>
      <c r="H96" s="19">
        <v>592.6</v>
      </c>
      <c r="I96" s="19">
        <v>0</v>
      </c>
    </row>
    <row r="97" spans="1:9" x14ac:dyDescent="0.3">
      <c r="A97" s="76"/>
      <c r="B97" s="78"/>
      <c r="C97" s="52">
        <v>2028</v>
      </c>
      <c r="D97" s="18">
        <f t="shared" si="25"/>
        <v>0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</row>
    <row r="98" spans="1:9" ht="21" customHeight="1" x14ac:dyDescent="0.3">
      <c r="A98" s="77"/>
      <c r="B98" s="78"/>
      <c r="C98" s="20" t="s">
        <v>6</v>
      </c>
      <c r="D98" s="21">
        <f>SUM(D91:D97)</f>
        <v>2753.4</v>
      </c>
      <c r="E98" s="21">
        <f t="shared" ref="E98:I98" si="27">E91+E92+E93+E94+E95</f>
        <v>0</v>
      </c>
      <c r="F98" s="21">
        <f t="shared" si="27"/>
        <v>0</v>
      </c>
      <c r="G98" s="21">
        <f t="shared" si="27"/>
        <v>0</v>
      </c>
      <c r="H98" s="21">
        <f>SUM(H91:H97)</f>
        <v>2753.4</v>
      </c>
      <c r="I98" s="21">
        <f t="shared" si="27"/>
        <v>0</v>
      </c>
    </row>
    <row r="99" spans="1:9" ht="39.75" customHeight="1" x14ac:dyDescent="0.3">
      <c r="A99" s="30" t="s">
        <v>29</v>
      </c>
      <c r="B99" s="33"/>
      <c r="C99" s="25"/>
      <c r="D99" s="26"/>
      <c r="E99" s="27"/>
      <c r="F99" s="27"/>
      <c r="G99" s="27"/>
      <c r="H99" s="27"/>
      <c r="I99" s="28"/>
    </row>
    <row r="100" spans="1:9" ht="19.5" customHeight="1" x14ac:dyDescent="0.3">
      <c r="A100" s="94" t="s">
        <v>6</v>
      </c>
      <c r="B100" s="59"/>
      <c r="C100" s="51">
        <v>2022</v>
      </c>
      <c r="D100" s="15">
        <f>E100+F100+G100+H100+I100</f>
        <v>344</v>
      </c>
      <c r="E100" s="15">
        <f>E114</f>
        <v>0</v>
      </c>
      <c r="F100" s="15">
        <f>F114</f>
        <v>344</v>
      </c>
      <c r="G100" s="15">
        <f t="shared" ref="G100:H100" si="28">G114</f>
        <v>0</v>
      </c>
      <c r="H100" s="15">
        <f t="shared" si="28"/>
        <v>0</v>
      </c>
      <c r="I100" s="15">
        <f>I114</f>
        <v>0</v>
      </c>
    </row>
    <row r="101" spans="1:9" ht="23.25" customHeight="1" x14ac:dyDescent="0.3">
      <c r="A101" s="94"/>
      <c r="B101" s="59"/>
      <c r="C101" s="51">
        <v>2023</v>
      </c>
      <c r="D101" s="15">
        <f t="shared" ref="D101:D104" si="29">E101+F101+G101+H101+I101</f>
        <v>0</v>
      </c>
      <c r="E101" s="15">
        <f t="shared" ref="E101:I103" si="30">E115</f>
        <v>0</v>
      </c>
      <c r="F101" s="15">
        <f t="shared" si="30"/>
        <v>0</v>
      </c>
      <c r="G101" s="15">
        <f t="shared" si="30"/>
        <v>0</v>
      </c>
      <c r="H101" s="15">
        <f t="shared" si="30"/>
        <v>0</v>
      </c>
      <c r="I101" s="15">
        <f t="shared" si="30"/>
        <v>0</v>
      </c>
    </row>
    <row r="102" spans="1:9" x14ac:dyDescent="0.3">
      <c r="A102" s="94"/>
      <c r="B102" s="59"/>
      <c r="C102" s="51">
        <v>2024</v>
      </c>
      <c r="D102" s="15">
        <f t="shared" si="29"/>
        <v>344</v>
      </c>
      <c r="E102" s="15">
        <f t="shared" si="30"/>
        <v>0</v>
      </c>
      <c r="F102" s="15">
        <f t="shared" si="30"/>
        <v>344</v>
      </c>
      <c r="G102" s="15">
        <f t="shared" si="30"/>
        <v>0</v>
      </c>
      <c r="H102" s="15">
        <f t="shared" si="30"/>
        <v>0</v>
      </c>
      <c r="I102" s="15">
        <f t="shared" si="30"/>
        <v>0</v>
      </c>
    </row>
    <row r="103" spans="1:9" x14ac:dyDescent="0.3">
      <c r="A103" s="94"/>
      <c r="B103" s="59"/>
      <c r="C103" s="51">
        <v>2025</v>
      </c>
      <c r="D103" s="15">
        <f t="shared" si="29"/>
        <v>5800</v>
      </c>
      <c r="E103" s="15">
        <v>4300</v>
      </c>
      <c r="F103" s="15">
        <v>1500</v>
      </c>
      <c r="G103" s="15">
        <f t="shared" si="30"/>
        <v>0</v>
      </c>
      <c r="H103" s="15">
        <f t="shared" si="30"/>
        <v>0</v>
      </c>
      <c r="I103" s="15">
        <f t="shared" si="30"/>
        <v>0</v>
      </c>
    </row>
    <row r="104" spans="1:9" x14ac:dyDescent="0.3">
      <c r="A104" s="94"/>
      <c r="B104" s="59"/>
      <c r="C104" s="51">
        <v>2026</v>
      </c>
      <c r="D104" s="15">
        <f t="shared" si="29"/>
        <v>800</v>
      </c>
      <c r="E104" s="15">
        <f t="shared" ref="E104:I104" si="31">E118</f>
        <v>0</v>
      </c>
      <c r="F104" s="15">
        <f t="shared" si="31"/>
        <v>800</v>
      </c>
      <c r="G104" s="15">
        <f t="shared" si="31"/>
        <v>0</v>
      </c>
      <c r="H104" s="15">
        <f t="shared" si="31"/>
        <v>0</v>
      </c>
      <c r="I104" s="15">
        <f t="shared" si="31"/>
        <v>0</v>
      </c>
    </row>
    <row r="105" spans="1:9" x14ac:dyDescent="0.3">
      <c r="A105" s="94"/>
      <c r="B105" s="59"/>
      <c r="C105" s="51">
        <v>2027</v>
      </c>
      <c r="D105" s="15">
        <f>E105+F105+G105+H105</f>
        <v>1000</v>
      </c>
      <c r="E105" s="15">
        <v>0</v>
      </c>
      <c r="F105" s="15">
        <f>F111+F119</f>
        <v>1000</v>
      </c>
      <c r="G105" s="15">
        <v>0</v>
      </c>
      <c r="H105" s="15">
        <v>0</v>
      </c>
      <c r="I105" s="15">
        <v>0</v>
      </c>
    </row>
    <row r="106" spans="1:9" x14ac:dyDescent="0.3">
      <c r="A106" s="94"/>
      <c r="B106" s="59"/>
      <c r="C106" s="51">
        <v>2028</v>
      </c>
      <c r="D106" s="15">
        <f>E106+F106+G106+H106</f>
        <v>1000</v>
      </c>
      <c r="E106" s="15">
        <v>0</v>
      </c>
      <c r="F106" s="15">
        <f>F112+F120</f>
        <v>1000</v>
      </c>
      <c r="G106" s="15">
        <v>0</v>
      </c>
      <c r="H106" s="15">
        <v>0</v>
      </c>
      <c r="I106" s="15">
        <v>0</v>
      </c>
    </row>
    <row r="107" spans="1:9" ht="18.75" customHeight="1" x14ac:dyDescent="0.3">
      <c r="A107" s="94"/>
      <c r="B107" s="59"/>
      <c r="C107" s="51" t="s">
        <v>6</v>
      </c>
      <c r="D107" s="17">
        <f>SUM(D100:D106)</f>
        <v>9288</v>
      </c>
      <c r="E107" s="17">
        <f>SUM(E100:E106)</f>
        <v>4300</v>
      </c>
      <c r="F107" s="17">
        <f>SUM(F100:F106)</f>
        <v>4988</v>
      </c>
      <c r="G107" s="17">
        <f t="shared" ref="G107:I107" si="32">SUM(G100:G104)</f>
        <v>0</v>
      </c>
      <c r="H107" s="17">
        <f t="shared" si="32"/>
        <v>0</v>
      </c>
      <c r="I107" s="17">
        <f t="shared" si="32"/>
        <v>0</v>
      </c>
    </row>
    <row r="108" spans="1:9" x14ac:dyDescent="0.3">
      <c r="A108" s="95" t="s">
        <v>33</v>
      </c>
      <c r="B108" s="78" t="s">
        <v>15</v>
      </c>
      <c r="C108" s="52">
        <v>2024</v>
      </c>
      <c r="D108" s="40">
        <f>SUM(E108:I108)</f>
        <v>0</v>
      </c>
      <c r="E108" s="41">
        <v>0</v>
      </c>
      <c r="F108" s="40">
        <v>0</v>
      </c>
      <c r="G108" s="19">
        <v>0</v>
      </c>
      <c r="H108" s="19">
        <v>0</v>
      </c>
      <c r="I108" s="19">
        <v>0</v>
      </c>
    </row>
    <row r="109" spans="1:9" ht="22.5" customHeight="1" x14ac:dyDescent="0.3">
      <c r="A109" s="96"/>
      <c r="B109" s="78"/>
      <c r="C109" s="52">
        <v>2025</v>
      </c>
      <c r="D109" s="40">
        <f t="shared" ref="D109:D110" si="33">SUM(E109:I109)</f>
        <v>4300</v>
      </c>
      <c r="E109" s="41">
        <v>4300</v>
      </c>
      <c r="F109" s="40">
        <v>0</v>
      </c>
      <c r="G109" s="19">
        <v>0</v>
      </c>
      <c r="H109" s="19">
        <v>0</v>
      </c>
      <c r="I109" s="19">
        <v>0</v>
      </c>
    </row>
    <row r="110" spans="1:9" ht="24.75" customHeight="1" x14ac:dyDescent="0.3">
      <c r="A110" s="96"/>
      <c r="B110" s="78"/>
      <c r="C110" s="52">
        <v>2026</v>
      </c>
      <c r="D110" s="40">
        <f t="shared" si="33"/>
        <v>0</v>
      </c>
      <c r="E110" s="41">
        <v>0</v>
      </c>
      <c r="F110" s="40">
        <v>0</v>
      </c>
      <c r="G110" s="19">
        <v>0</v>
      </c>
      <c r="H110" s="19">
        <v>0</v>
      </c>
      <c r="I110" s="19">
        <v>0</v>
      </c>
    </row>
    <row r="111" spans="1:9" ht="24.75" customHeight="1" x14ac:dyDescent="0.3">
      <c r="A111" s="96"/>
      <c r="B111" s="78"/>
      <c r="C111" s="52">
        <v>2027</v>
      </c>
      <c r="D111" s="40">
        <v>0</v>
      </c>
      <c r="E111" s="41">
        <v>0</v>
      </c>
      <c r="F111" s="40">
        <v>0</v>
      </c>
      <c r="G111" s="19">
        <v>0</v>
      </c>
      <c r="H111" s="19">
        <v>0</v>
      </c>
      <c r="I111" s="19">
        <v>0</v>
      </c>
    </row>
    <row r="112" spans="1:9" ht="21" customHeight="1" x14ac:dyDescent="0.3">
      <c r="A112" s="96"/>
      <c r="B112" s="78"/>
      <c r="C112" s="52">
        <v>2028</v>
      </c>
      <c r="D112" s="40">
        <v>0</v>
      </c>
      <c r="E112" s="41">
        <v>0</v>
      </c>
      <c r="F112" s="40">
        <v>0</v>
      </c>
      <c r="G112" s="19">
        <v>0</v>
      </c>
      <c r="H112" s="19">
        <v>0</v>
      </c>
      <c r="I112" s="19">
        <v>0</v>
      </c>
    </row>
    <row r="113" spans="1:9" ht="27" customHeight="1" x14ac:dyDescent="0.3">
      <c r="A113" s="97"/>
      <c r="B113" s="78"/>
      <c r="C113" s="20" t="s">
        <v>6</v>
      </c>
      <c r="D113" s="40">
        <f t="shared" ref="D113:I113" si="34">SUM(D108:D112)</f>
        <v>4300</v>
      </c>
      <c r="E113" s="42">
        <f t="shared" si="34"/>
        <v>4300</v>
      </c>
      <c r="F113" s="42">
        <f t="shared" si="34"/>
        <v>0</v>
      </c>
      <c r="G113" s="23">
        <f t="shared" si="34"/>
        <v>0</v>
      </c>
      <c r="H113" s="23">
        <f t="shared" si="34"/>
        <v>0</v>
      </c>
      <c r="I113" s="23">
        <f t="shared" si="34"/>
        <v>0</v>
      </c>
    </row>
    <row r="114" spans="1:9" x14ac:dyDescent="0.3">
      <c r="A114" s="98" t="s">
        <v>35</v>
      </c>
      <c r="B114" s="78" t="s">
        <v>15</v>
      </c>
      <c r="C114" s="52">
        <v>2022</v>
      </c>
      <c r="D114" s="18">
        <f>E114+F114+G114+H114+I114</f>
        <v>344</v>
      </c>
      <c r="E114" s="19">
        <v>0</v>
      </c>
      <c r="F114" s="19">
        <v>344</v>
      </c>
      <c r="G114" s="19">
        <v>0</v>
      </c>
      <c r="H114" s="19">
        <v>0</v>
      </c>
      <c r="I114" s="19">
        <v>0</v>
      </c>
    </row>
    <row r="115" spans="1:9" x14ac:dyDescent="0.3">
      <c r="A115" s="99"/>
      <c r="B115" s="78"/>
      <c r="C115" s="52">
        <v>2023</v>
      </c>
      <c r="D115" s="18">
        <f t="shared" ref="D115:D118" si="35">E115+F115+G115+H115+I115</f>
        <v>0</v>
      </c>
      <c r="E115" s="19">
        <v>0</v>
      </c>
      <c r="F115" s="19">
        <v>0</v>
      </c>
      <c r="G115" s="19">
        <v>0</v>
      </c>
      <c r="H115" s="19">
        <v>0</v>
      </c>
      <c r="I115" s="19">
        <v>0</v>
      </c>
    </row>
    <row r="116" spans="1:9" ht="36.75" customHeight="1" x14ac:dyDescent="0.3">
      <c r="A116" s="99"/>
      <c r="B116" s="78"/>
      <c r="C116" s="52">
        <v>2024</v>
      </c>
      <c r="D116" s="18">
        <f t="shared" si="35"/>
        <v>344</v>
      </c>
      <c r="E116" s="19">
        <v>0</v>
      </c>
      <c r="F116" s="19">
        <v>344</v>
      </c>
      <c r="G116" s="19">
        <v>0</v>
      </c>
      <c r="H116" s="19">
        <v>0</v>
      </c>
      <c r="I116" s="19">
        <v>0</v>
      </c>
    </row>
    <row r="117" spans="1:9" x14ac:dyDescent="0.3">
      <c r="A117" s="99"/>
      <c r="B117" s="78"/>
      <c r="C117" s="52">
        <v>2025</v>
      </c>
      <c r="D117" s="18">
        <f t="shared" si="35"/>
        <v>1500</v>
      </c>
      <c r="E117" s="19">
        <v>0</v>
      </c>
      <c r="F117" s="19">
        <v>1500</v>
      </c>
      <c r="G117" s="19">
        <v>0</v>
      </c>
      <c r="H117" s="19">
        <v>0</v>
      </c>
      <c r="I117" s="19">
        <v>0</v>
      </c>
    </row>
    <row r="118" spans="1:9" x14ac:dyDescent="0.3">
      <c r="A118" s="99"/>
      <c r="B118" s="78"/>
      <c r="C118" s="52">
        <v>2026</v>
      </c>
      <c r="D118" s="18">
        <f t="shared" si="35"/>
        <v>800</v>
      </c>
      <c r="E118" s="19">
        <v>0</v>
      </c>
      <c r="F118" s="19">
        <v>800</v>
      </c>
      <c r="G118" s="19">
        <v>0</v>
      </c>
      <c r="H118" s="19">
        <v>0</v>
      </c>
      <c r="I118" s="19">
        <v>0</v>
      </c>
    </row>
    <row r="119" spans="1:9" x14ac:dyDescent="0.3">
      <c r="A119" s="99"/>
      <c r="B119" s="78"/>
      <c r="C119" s="52">
        <v>2027</v>
      </c>
      <c r="D119" s="18">
        <f>E119+F119+G119+H119</f>
        <v>1000</v>
      </c>
      <c r="E119" s="19">
        <v>0</v>
      </c>
      <c r="F119" s="19">
        <v>1000</v>
      </c>
      <c r="G119" s="19">
        <v>0</v>
      </c>
      <c r="H119" s="19">
        <v>0</v>
      </c>
      <c r="I119" s="19">
        <v>0</v>
      </c>
    </row>
    <row r="120" spans="1:9" x14ac:dyDescent="0.3">
      <c r="A120" s="99"/>
      <c r="B120" s="78"/>
      <c r="C120" s="52">
        <v>2028</v>
      </c>
      <c r="D120" s="18">
        <f>E120+F120+G120+H120</f>
        <v>1000</v>
      </c>
      <c r="E120" s="19">
        <v>0</v>
      </c>
      <c r="F120" s="19">
        <v>1000</v>
      </c>
      <c r="G120" s="19">
        <v>0</v>
      </c>
      <c r="H120" s="19">
        <v>0</v>
      </c>
      <c r="I120" s="19">
        <v>0</v>
      </c>
    </row>
    <row r="121" spans="1:9" ht="31.5" customHeight="1" x14ac:dyDescent="0.3">
      <c r="A121" s="100"/>
      <c r="B121" s="78"/>
      <c r="C121" s="20" t="s">
        <v>6</v>
      </c>
      <c r="D121" s="21">
        <f>SUM(D114:D120)</f>
        <v>4988</v>
      </c>
      <c r="E121" s="21">
        <f t="shared" ref="E121:I121" si="36">SUM(E114:E120)</f>
        <v>0</v>
      </c>
      <c r="F121" s="21">
        <f t="shared" si="36"/>
        <v>4988</v>
      </c>
      <c r="G121" s="21">
        <f t="shared" si="36"/>
        <v>0</v>
      </c>
      <c r="H121" s="21">
        <f t="shared" si="36"/>
        <v>0</v>
      </c>
      <c r="I121" s="21">
        <f t="shared" si="36"/>
        <v>0</v>
      </c>
    </row>
    <row r="122" spans="1:9" ht="45.75" customHeight="1" x14ac:dyDescent="0.3">
      <c r="A122" s="101" t="s">
        <v>30</v>
      </c>
      <c r="B122" s="102"/>
      <c r="C122" s="102"/>
      <c r="D122" s="102"/>
      <c r="E122" s="102"/>
      <c r="F122" s="102"/>
      <c r="G122" s="102"/>
      <c r="H122" s="102"/>
      <c r="I122" s="103"/>
    </row>
    <row r="123" spans="1:9" x14ac:dyDescent="0.3">
      <c r="A123" s="94" t="s">
        <v>6</v>
      </c>
      <c r="B123" s="59"/>
      <c r="C123" s="51">
        <v>2024</v>
      </c>
      <c r="D123" s="15">
        <f t="shared" ref="D123:D124" si="37">E123+F123+G123+H123+I123</f>
        <v>11813.3</v>
      </c>
      <c r="E123" s="15">
        <f>E129</f>
        <v>0</v>
      </c>
      <c r="F123" s="15">
        <v>0</v>
      </c>
      <c r="G123" s="15">
        <v>11813.3</v>
      </c>
      <c r="H123" s="15">
        <f>H129</f>
        <v>0</v>
      </c>
      <c r="I123" s="15">
        <f>I129</f>
        <v>0</v>
      </c>
    </row>
    <row r="124" spans="1:9" x14ac:dyDescent="0.3">
      <c r="A124" s="94"/>
      <c r="B124" s="59"/>
      <c r="C124" s="51">
        <v>2025</v>
      </c>
      <c r="D124" s="15">
        <f t="shared" si="37"/>
        <v>72091.199999999997</v>
      </c>
      <c r="E124" s="15">
        <f>E130</f>
        <v>0</v>
      </c>
      <c r="F124" s="15">
        <f>F130</f>
        <v>0</v>
      </c>
      <c r="G124" s="15">
        <f>G130</f>
        <v>72091.199999999997</v>
      </c>
      <c r="H124" s="15">
        <f>H130</f>
        <v>0</v>
      </c>
      <c r="I124" s="15">
        <f>I130</f>
        <v>0</v>
      </c>
    </row>
    <row r="125" spans="1:9" x14ac:dyDescent="0.3">
      <c r="A125" s="94"/>
      <c r="B125" s="59"/>
      <c r="C125" s="51">
        <v>2026</v>
      </c>
      <c r="D125" s="15">
        <f>E125+F125+G125+H125</f>
        <v>60204.6</v>
      </c>
      <c r="E125" s="15">
        <f t="shared" ref="E125:I125" si="38">E131</f>
        <v>0</v>
      </c>
      <c r="F125" s="15">
        <f t="shared" si="38"/>
        <v>0</v>
      </c>
      <c r="G125" s="15">
        <f t="shared" si="38"/>
        <v>60204.6</v>
      </c>
      <c r="H125" s="15">
        <f t="shared" si="38"/>
        <v>0</v>
      </c>
      <c r="I125" s="15">
        <f t="shared" si="38"/>
        <v>0</v>
      </c>
    </row>
    <row r="126" spans="1:9" x14ac:dyDescent="0.3">
      <c r="A126" s="94"/>
      <c r="B126" s="59"/>
      <c r="C126" s="51">
        <v>2027</v>
      </c>
      <c r="D126" s="15">
        <f>E126+F126+G126+H126</f>
        <v>39521.800000000003</v>
      </c>
      <c r="E126" s="15">
        <v>0</v>
      </c>
      <c r="F126" s="15">
        <v>0</v>
      </c>
      <c r="G126" s="15">
        <f>G132</f>
        <v>39521.800000000003</v>
      </c>
      <c r="H126" s="15">
        <v>0</v>
      </c>
      <c r="I126" s="15">
        <v>0</v>
      </c>
    </row>
    <row r="127" spans="1:9" x14ac:dyDescent="0.3">
      <c r="A127" s="94"/>
      <c r="B127" s="59"/>
      <c r="C127" s="51">
        <v>2028</v>
      </c>
      <c r="D127" s="15">
        <f>E127+F127+G127+H127</f>
        <v>62329</v>
      </c>
      <c r="E127" s="15">
        <v>0</v>
      </c>
      <c r="F127" s="15">
        <v>0</v>
      </c>
      <c r="G127" s="15">
        <f>G133</f>
        <v>62329</v>
      </c>
      <c r="H127" s="15">
        <v>0</v>
      </c>
      <c r="I127" s="15">
        <v>0</v>
      </c>
    </row>
    <row r="128" spans="1:9" x14ac:dyDescent="0.3">
      <c r="A128" s="94"/>
      <c r="B128" s="59"/>
      <c r="C128" s="51" t="s">
        <v>6</v>
      </c>
      <c r="D128" s="17">
        <f>SUM(D123:D127)</f>
        <v>245959.90000000002</v>
      </c>
      <c r="E128" s="17">
        <f>SUM(E123:E125)</f>
        <v>0</v>
      </c>
      <c r="F128" s="17">
        <f>SUM(F123:F127)</f>
        <v>0</v>
      </c>
      <c r="G128" s="17">
        <f>SUM(G123:G127)</f>
        <v>245959.90000000002</v>
      </c>
      <c r="H128" s="17">
        <f>SUM(H123:H125)</f>
        <v>0</v>
      </c>
      <c r="I128" s="17">
        <f>SUM(I123:I125)</f>
        <v>0</v>
      </c>
    </row>
    <row r="129" spans="1:9" x14ac:dyDescent="0.3">
      <c r="A129" s="69" t="s">
        <v>21</v>
      </c>
      <c r="B129" s="78" t="s">
        <v>19</v>
      </c>
      <c r="C129" s="52">
        <v>2024</v>
      </c>
      <c r="D129" s="18">
        <f>E129+F129+G129+H129</f>
        <v>11813.3</v>
      </c>
      <c r="E129" s="19">
        <v>0</v>
      </c>
      <c r="F129" s="19">
        <v>0</v>
      </c>
      <c r="G129" s="19">
        <v>11813.3</v>
      </c>
      <c r="H129" s="19">
        <v>0</v>
      </c>
      <c r="I129" s="19">
        <v>0</v>
      </c>
    </row>
    <row r="130" spans="1:9" x14ac:dyDescent="0.3">
      <c r="A130" s="70"/>
      <c r="B130" s="78"/>
      <c r="C130" s="52">
        <v>2025</v>
      </c>
      <c r="D130" s="18">
        <f>E130+F130+G130+H130</f>
        <v>72091.199999999997</v>
      </c>
      <c r="E130" s="19">
        <v>0</v>
      </c>
      <c r="F130" s="19">
        <v>0</v>
      </c>
      <c r="G130" s="19">
        <v>72091.199999999997</v>
      </c>
      <c r="H130" s="19">
        <v>0</v>
      </c>
      <c r="I130" s="19">
        <v>0</v>
      </c>
    </row>
    <row r="131" spans="1:9" x14ac:dyDescent="0.3">
      <c r="A131" s="70"/>
      <c r="B131" s="78"/>
      <c r="C131" s="52">
        <v>2026</v>
      </c>
      <c r="D131" s="18">
        <v>60204.6</v>
      </c>
      <c r="E131" s="19">
        <v>0</v>
      </c>
      <c r="F131" s="19">
        <v>0</v>
      </c>
      <c r="G131" s="19">
        <v>60204.6</v>
      </c>
      <c r="H131" s="19">
        <v>0</v>
      </c>
      <c r="I131" s="19">
        <v>0</v>
      </c>
    </row>
    <row r="132" spans="1:9" x14ac:dyDescent="0.3">
      <c r="A132" s="70"/>
      <c r="B132" s="78"/>
      <c r="C132" s="52">
        <v>2027</v>
      </c>
      <c r="D132" s="18">
        <f>E132+F132+G132+H132</f>
        <v>39521.800000000003</v>
      </c>
      <c r="E132" s="19">
        <v>0</v>
      </c>
      <c r="F132" s="19">
        <v>0</v>
      </c>
      <c r="G132" s="19">
        <v>39521.800000000003</v>
      </c>
      <c r="H132" s="19">
        <v>0</v>
      </c>
      <c r="I132" s="19">
        <v>0</v>
      </c>
    </row>
    <row r="133" spans="1:9" x14ac:dyDescent="0.3">
      <c r="A133" s="70"/>
      <c r="B133" s="78"/>
      <c r="C133" s="52">
        <v>2028</v>
      </c>
      <c r="D133" s="18">
        <f>E133+F133+G133+H133</f>
        <v>62329</v>
      </c>
      <c r="E133" s="19">
        <v>0</v>
      </c>
      <c r="F133" s="19">
        <v>0</v>
      </c>
      <c r="G133" s="19">
        <v>62329</v>
      </c>
      <c r="H133" s="19">
        <v>0</v>
      </c>
      <c r="I133" s="19">
        <v>0</v>
      </c>
    </row>
    <row r="134" spans="1:9" x14ac:dyDescent="0.3">
      <c r="A134" s="71"/>
      <c r="B134" s="78"/>
      <c r="C134" s="20" t="s">
        <v>6</v>
      </c>
      <c r="D134" s="21">
        <f t="shared" ref="D134:I134" si="39">SUM(D129:D133)</f>
        <v>245959.90000000002</v>
      </c>
      <c r="E134" s="21">
        <f t="shared" si="39"/>
        <v>0</v>
      </c>
      <c r="F134" s="21">
        <f t="shared" si="39"/>
        <v>0</v>
      </c>
      <c r="G134" s="21">
        <f t="shared" si="39"/>
        <v>245959.90000000002</v>
      </c>
      <c r="H134" s="21">
        <f t="shared" si="39"/>
        <v>0</v>
      </c>
      <c r="I134" s="21">
        <f t="shared" si="39"/>
        <v>0</v>
      </c>
    </row>
  </sheetData>
  <mergeCells count="50">
    <mergeCell ref="A129:A134"/>
    <mergeCell ref="B129:B134"/>
    <mergeCell ref="A91:A98"/>
    <mergeCell ref="B91:B98"/>
    <mergeCell ref="A100:A107"/>
    <mergeCell ref="B100:B107"/>
    <mergeCell ref="A108:A113"/>
    <mergeCell ref="B108:B113"/>
    <mergeCell ref="A114:A121"/>
    <mergeCell ref="B114:B121"/>
    <mergeCell ref="A122:I122"/>
    <mergeCell ref="A123:A128"/>
    <mergeCell ref="B123:B128"/>
    <mergeCell ref="A66:A73"/>
    <mergeCell ref="B66:B73"/>
    <mergeCell ref="A75:A82"/>
    <mergeCell ref="B75:B82"/>
    <mergeCell ref="A83:A90"/>
    <mergeCell ref="B83:B90"/>
    <mergeCell ref="A47:A52"/>
    <mergeCell ref="B47:B52"/>
    <mergeCell ref="A53:A58"/>
    <mergeCell ref="B53:B58"/>
    <mergeCell ref="A59:A64"/>
    <mergeCell ref="B59:B64"/>
    <mergeCell ref="A35:A37"/>
    <mergeCell ref="B35:B37"/>
    <mergeCell ref="A38:A40"/>
    <mergeCell ref="B38:B40"/>
    <mergeCell ref="A41:A46"/>
    <mergeCell ref="B41:B46"/>
    <mergeCell ref="A26:A28"/>
    <mergeCell ref="B26:B28"/>
    <mergeCell ref="A29:A31"/>
    <mergeCell ref="B29:B31"/>
    <mergeCell ref="A32:A34"/>
    <mergeCell ref="B32:B34"/>
    <mergeCell ref="A11:A18"/>
    <mergeCell ref="B11:B18"/>
    <mergeCell ref="A20:A22"/>
    <mergeCell ref="B20:B22"/>
    <mergeCell ref="A23:A25"/>
    <mergeCell ref="B23:B25"/>
    <mergeCell ref="I1:J1"/>
    <mergeCell ref="H2:I2"/>
    <mergeCell ref="H3:I3"/>
    <mergeCell ref="A8:A9"/>
    <mergeCell ref="B8:B9"/>
    <mergeCell ref="C8:C9"/>
    <mergeCell ref="D8:I8"/>
  </mergeCells>
  <pageMargins left="0.59055118110236227" right="0" top="0.39370078740157483" bottom="0.39370078740157483" header="0" footer="0"/>
  <pageSetup paperSize="9" scale="72" fitToHeight="0" orientation="landscape" r:id="rId1"/>
  <headerFooter alignWithMargins="0"/>
  <rowBreaks count="3" manualBreakCount="3">
    <brk id="28" max="16383" man="1"/>
    <brk id="58" max="16383" man="1"/>
    <brk id="9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Приложение 2</vt:lpstr>
      <vt:lpstr>Приложение 3 </vt:lpstr>
      <vt:lpstr>'Приложение 3 '!Заголовки_для_печати</vt:lpstr>
    </vt:vector>
  </TitlesOfParts>
  <Company>Dnsoft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Экономист</dc:creator>
  <cp:lastModifiedBy>Екатерина Григорьева</cp:lastModifiedBy>
  <cp:lastPrinted>2026-07-21T13:01:24Z</cp:lastPrinted>
  <dcterms:created xsi:type="dcterms:W3CDTF">2013-05-31T09:08:35Z</dcterms:created>
  <dcterms:modified xsi:type="dcterms:W3CDTF">2026-08-20T12:55:26Z</dcterms:modified>
</cp:coreProperties>
</file>